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https://els1-my.sharepoint.com/personal/m_villeval_indicator-larcier_be/Documents/"/>
    </mc:Choice>
  </mc:AlternateContent>
  <xr:revisionPtr revIDLastSave="0" documentId="8_{05B8451D-B441-417C-98DD-9A1AD159A32A}" xr6:coauthVersionLast="45" xr6:coauthVersionMax="45" xr10:uidLastSave="{00000000-0000-0000-0000-000000000000}"/>
  <bookViews>
    <workbookView showSheetTabs="0" xWindow="-110" yWindow="-110" windowWidth="38620" windowHeight="21220" xr2:uid="{00000000-000D-0000-FFFF-FFFF00000000}"/>
  </bookViews>
  <sheets>
    <sheet name="Home" sheetId="13" r:id="rId1"/>
    <sheet name="1" sheetId="15" r:id="rId2"/>
    <sheet name="2" sheetId="12" r:id="rId3"/>
  </sheets>
  <definedNames>
    <definedName name="_xlnm.Print_Area" localSheetId="1">'1'!$B$2:$G$32</definedName>
    <definedName name="_xlnm.Print_Area" localSheetId="2">'2'!$B$2:$G$126</definedName>
    <definedName name="_xlnm.Print_Area" localSheetId="0">Home!$B$2:$M$26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4" i="12" l="1"/>
  <c r="C117" i="12" l="1"/>
  <c r="C124" i="12"/>
  <c r="E121" i="12"/>
  <c r="E116" i="12"/>
  <c r="E118" i="12" s="1"/>
  <c r="E119" i="12" s="1"/>
  <c r="E126" i="12" s="1"/>
  <c r="C125" i="12" s="1"/>
  <c r="E7" i="12"/>
  <c r="G7" i="12" s="1"/>
  <c r="E8" i="12"/>
  <c r="G8" i="12" s="1"/>
  <c r="C57" i="12" s="1"/>
  <c r="D57" i="12" s="1"/>
  <c r="E9" i="12"/>
  <c r="G9" i="12" s="1"/>
  <c r="C58" i="12" s="1"/>
  <c r="E10" i="12"/>
  <c r="G10" i="12" s="1"/>
  <c r="C59" i="12" s="1"/>
  <c r="D59" i="12" s="1"/>
  <c r="F59" i="12" s="1"/>
  <c r="E11" i="12"/>
  <c r="G11" i="12" s="1"/>
  <c r="C60" i="12" s="1"/>
  <c r="D60" i="12" s="1"/>
  <c r="F60" i="12" s="1"/>
  <c r="E12" i="12"/>
  <c r="G12" i="12" s="1"/>
  <c r="C61" i="12" s="1"/>
  <c r="D61" i="12" s="1"/>
  <c r="F61" i="12" s="1"/>
  <c r="E13" i="12"/>
  <c r="G13" i="12" s="1"/>
  <c r="C62" i="12" s="1"/>
  <c r="D62" i="12" s="1"/>
  <c r="C14" i="12"/>
  <c r="D14" i="12"/>
  <c r="F14" i="12"/>
  <c r="E17" i="12"/>
  <c r="E19" i="12" s="1"/>
  <c r="G18" i="12"/>
  <c r="C64" i="12" s="1"/>
  <c r="D64" i="12" s="1"/>
  <c r="F64" i="12" s="1"/>
  <c r="C19" i="12"/>
  <c r="D19" i="12"/>
  <c r="F19" i="12"/>
  <c r="E22" i="12"/>
  <c r="G22" i="12" s="1"/>
  <c r="E23" i="12"/>
  <c r="G23" i="12" s="1"/>
  <c r="E24" i="12"/>
  <c r="G24" i="12" s="1"/>
  <c r="C25" i="12"/>
  <c r="D25" i="12"/>
  <c r="D27" i="12" s="1"/>
  <c r="F25" i="12"/>
  <c r="F62" i="12"/>
  <c r="F63" i="12"/>
  <c r="C77" i="12"/>
  <c r="C78" i="12"/>
  <c r="C94" i="12"/>
  <c r="C27" i="12" l="1"/>
  <c r="F27" i="12"/>
  <c r="C79" i="12" s="1"/>
  <c r="C80" i="12" s="1"/>
  <c r="C76" i="12"/>
  <c r="E123" i="12"/>
  <c r="E124" i="12" s="1"/>
  <c r="F57" i="12"/>
  <c r="G25" i="12"/>
  <c r="E44" i="12" s="1"/>
  <c r="E45" i="12" s="1"/>
  <c r="E46" i="12" s="1"/>
  <c r="E47" i="12" s="1"/>
  <c r="D58" i="12"/>
  <c r="F58" i="12" s="1"/>
  <c r="G14" i="12"/>
  <c r="C126" i="12"/>
  <c r="B126" i="12" s="1"/>
  <c r="E14" i="12"/>
  <c r="E27" i="12" s="1"/>
  <c r="G17" i="12"/>
  <c r="E25" i="12"/>
  <c r="C93" i="12" l="1"/>
  <c r="D94" i="12" s="1"/>
  <c r="C89" i="12"/>
  <c r="C90" i="12" s="1"/>
  <c r="C95" i="12" s="1"/>
  <c r="E30" i="12"/>
  <c r="E31" i="12" s="1"/>
  <c r="C63" i="12"/>
  <c r="G19" i="12"/>
  <c r="E35" i="12" s="1"/>
  <c r="F65" i="12"/>
  <c r="C70" i="12" s="1"/>
  <c r="D95" i="12" l="1"/>
  <c r="C99" i="12" s="1"/>
  <c r="C101" i="12" s="1"/>
  <c r="C105" i="12" s="1"/>
  <c r="C106" i="12" s="1"/>
  <c r="E32" i="12"/>
  <c r="E33" i="12" s="1"/>
  <c r="E38" i="12"/>
  <c r="E40" i="12" s="1"/>
  <c r="G27" i="12"/>
  <c r="D63" i="12"/>
  <c r="D65" i="12" s="1"/>
  <c r="C65" i="12"/>
  <c r="C108" i="12" l="1"/>
  <c r="C109" i="12"/>
  <c r="C98" i="12"/>
  <c r="E37" i="12"/>
  <c r="E39" i="12" s="1"/>
  <c r="E41" i="12" l="1"/>
  <c r="E42" i="12" s="1"/>
  <c r="E49" i="12" s="1"/>
  <c r="C69" i="12" s="1"/>
  <c r="C71" i="12" s="1"/>
  <c r="B71"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author>
  </authors>
  <commentList>
    <comment ref="J24" authorId="0" shapeId="0" xr:uid="{00000000-0006-0000-0000-000001000000}">
      <text>
        <r>
          <rPr>
            <b/>
            <sz val="8"/>
            <color indexed="8"/>
            <rFont val="Tahoma"/>
            <family val="2"/>
          </rPr>
          <t>© Larcier – Niets uit dit rekenmodel mag verveelvoudigd worden, opgeslagen worden in een geautomatiseerd gegevensbestand of openbaar gemaakt worden in enige vorm of op enige wijze, elektronisch of mechanisch, door fotokopieën of opnamen, of op enige andere manier, zonder voorafgaande schriftelijke toestemming van de uitgever.</t>
        </r>
      </text>
    </comment>
    <comment ref="J25" authorId="0" shapeId="0" xr:uid="{00000000-0006-0000-0000-000002000000}">
      <text>
        <r>
          <rPr>
            <b/>
            <sz val="8"/>
            <color indexed="8"/>
            <rFont val="Tahoma"/>
            <family val="2"/>
          </rPr>
          <t>Larcier – De redactie staat in voor de betrouwbaarheid van dit rekenmodel, waarvoor ze echter niet aansprakelijk gesteld kan worden.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Feelieks</author>
  </authors>
  <commentList>
    <comment ref="D40" authorId="0" shapeId="0" xr:uid="{00000000-0006-0000-0200-000001000000}">
      <text>
        <r>
          <rPr>
            <b/>
            <sz val="9"/>
            <color indexed="81"/>
            <rFont val="Tahoma"/>
            <family val="2"/>
          </rPr>
          <t>TOEPASSELIJK PROGRESSIEF TARIEF IN TE VULLEN</t>
        </r>
        <r>
          <rPr>
            <sz val="9"/>
            <color indexed="81"/>
            <rFont val="Tahoma"/>
            <family val="2"/>
          </rPr>
          <t xml:space="preserve">
</t>
        </r>
      </text>
    </comment>
    <comment ref="D45" authorId="0" shapeId="0" xr:uid="{00000000-0006-0000-0200-000002000000}">
      <text>
        <r>
          <rPr>
            <b/>
            <sz val="9"/>
            <color indexed="81"/>
            <rFont val="Tahoma"/>
            <family val="2"/>
          </rPr>
          <t>TOEPASSELIJK PROGRESSIEF TARIEF IN TE VULLEN</t>
        </r>
        <r>
          <rPr>
            <sz val="9"/>
            <color indexed="81"/>
            <rFont val="Tahoma"/>
            <family val="2"/>
          </rPr>
          <t xml:space="preserve">
</t>
        </r>
      </text>
    </comment>
    <comment ref="E125" authorId="0" shapeId="0" xr:uid="{00000000-0006-0000-0200-000003000000}">
      <text>
        <r>
          <rPr>
            <b/>
            <sz val="9"/>
            <color indexed="81"/>
            <rFont val="Tahoma"/>
            <family val="2"/>
          </rPr>
          <t xml:space="preserve">TE BEREKENEN MET EEN PROGRAMMA VOOR PERSONENBELASTING </t>
        </r>
      </text>
    </comment>
  </commentList>
</comments>
</file>

<file path=xl/sharedStrings.xml><?xml version="1.0" encoding="utf-8"?>
<sst xmlns="http://schemas.openxmlformats.org/spreadsheetml/2006/main" count="178" uniqueCount="142">
  <si>
    <t>Ç</t>
  </si>
  <si>
    <t>i</t>
  </si>
  <si>
    <t>Å</t>
  </si>
  <si>
    <t>Æ</t>
  </si>
  <si>
    <t xml:space="preserve">Belasting en sociale bijdragen vennootschap </t>
  </si>
  <si>
    <t>Belasting en sociale bijdragen eenmanszaak</t>
  </si>
  <si>
    <t>III. SALDO</t>
  </si>
  <si>
    <t>Belastbare bedrijfsleidersbezoldiging</t>
  </si>
  <si>
    <t>Forfaitaire beroepskosten</t>
  </si>
  <si>
    <t xml:space="preserve">Sociale bijdragen </t>
  </si>
  <si>
    <t>Bedrijfsleidersbezoldiging bruto</t>
  </si>
  <si>
    <t>Belastbaar inkomen vennootschap</t>
  </si>
  <si>
    <t>Bedrijfsleidersbezoldiging</t>
  </si>
  <si>
    <t>Belastbaar inkomen eenmanszaak</t>
  </si>
  <si>
    <t>Belastingtarief</t>
  </si>
  <si>
    <t>II. VENNOOTSCHAP</t>
  </si>
  <si>
    <t xml:space="preserve">Sociale bijdragen eenmanszaak </t>
  </si>
  <si>
    <t>Belastingen eenmanszaak</t>
  </si>
  <si>
    <t xml:space="preserve">Belastbaar inkomen eenmanszaak </t>
  </si>
  <si>
    <t>I. EENMANSZAAK</t>
  </si>
  <si>
    <t>NETTO NA VENNOOTSCHAPSBELASTING</t>
  </si>
  <si>
    <t>TARIEF VENNOOTSCHAPSBELASTING</t>
  </si>
  <si>
    <t>TOTAAL</t>
  </si>
  <si>
    <t>Vast recht</t>
  </si>
  <si>
    <t>Bedrag belast met vast recht</t>
  </si>
  <si>
    <t>Vergoeding anders dan in aandelen</t>
  </si>
  <si>
    <t>Vergoeding in aandelen</t>
  </si>
  <si>
    <t>Overgenomen activa</t>
  </si>
  <si>
    <t>Rekening-courant oprichters</t>
  </si>
  <si>
    <t>Andere schulden</t>
  </si>
  <si>
    <t>Saldo openstaande leveranciers</t>
  </si>
  <si>
    <t>Leningen</t>
  </si>
  <si>
    <t>Overgedragen roerende goederen</t>
  </si>
  <si>
    <t>Niet bestemd voor bewoning</t>
  </si>
  <si>
    <t>Geheel of gedeeltelijk bestemd voor bewoning</t>
  </si>
  <si>
    <t>Overgedragen onroerende goederen</t>
  </si>
  <si>
    <t xml:space="preserve">Geactualiseerde besparing vennootschapsbelasting </t>
  </si>
  <si>
    <t>Belasting op stopzettingsmeerwaarden</t>
  </si>
  <si>
    <t>Totaal</t>
  </si>
  <si>
    <t>In eenmanszaak opgebouwd cliënteel</t>
  </si>
  <si>
    <t xml:space="preserve">Reeds geboekte immateriële vaste activa </t>
  </si>
  <si>
    <t>Andere materiële vaste activa</t>
  </si>
  <si>
    <t>Rollend materieel</t>
  </si>
  <si>
    <t>Meubilair</t>
  </si>
  <si>
    <t>Machines en installaties</t>
  </si>
  <si>
    <t>Woningen</t>
  </si>
  <si>
    <t>Bedrijfsgebouwen</t>
  </si>
  <si>
    <t>GEACTUALISEERDE BELASTINGBESPARING</t>
  </si>
  <si>
    <t>AFSCHRIJVINGSTERMIJN</t>
  </si>
  <si>
    <t>NOMINALE BELASTINGBESPARING</t>
  </si>
  <si>
    <t>MEERWAARDE</t>
  </si>
  <si>
    <t>OVERGENOMEN ACTIVA</t>
  </si>
  <si>
    <t>ACTUALISATIEVOET</t>
  </si>
  <si>
    <t xml:space="preserve">TARIEF VENNOOTSCHAPSBELASTING </t>
  </si>
  <si>
    <t>totaal</t>
  </si>
  <si>
    <t>gemeentebelasting</t>
  </si>
  <si>
    <t>basis</t>
  </si>
  <si>
    <t>BELASTING</t>
  </si>
  <si>
    <t>MEERWAARDE OP DE VLOTTENDE ACTIVA</t>
  </si>
  <si>
    <t xml:space="preserve">gemeentebelasting </t>
  </si>
  <si>
    <t>BELASTBAAR TEGEN HET PROGRESSIEF TARIEF</t>
  </si>
  <si>
    <t>BELASTBAAR TEGEN 33%</t>
  </si>
  <si>
    <t>BELASTBARE NETTOWINSTEN OF -BATEN LAATSTE 4 JAAR</t>
  </si>
  <si>
    <t>MEERWAARDE OP DE IMMATERIELE VASTE ACTIVA</t>
  </si>
  <si>
    <t>MEERWAARDE OP DE MATERIELE VASTE ACTIVA</t>
  </si>
  <si>
    <t>Liquide middelen</t>
  </si>
  <si>
    <t>Andere openstaande vorderingen</t>
  </si>
  <si>
    <t>Saldo openstaande klanten</t>
  </si>
  <si>
    <t xml:space="preserve">MEERWAARDE </t>
  </si>
  <si>
    <t>VERKOOPPRIJS OF INBRENGWAARDE</t>
  </si>
  <si>
    <t xml:space="preserve">NETTOBOEKWAARDE </t>
  </si>
  <si>
    <t xml:space="preserve"> WAARDEVERMINDERINGEN</t>
  </si>
  <si>
    <t>AANSCHAFFINGSWAARDE</t>
  </si>
  <si>
    <t>Zelf opgebouwd cliënteel</t>
  </si>
  <si>
    <t>Reeds geboekt in eenmanszaak</t>
  </si>
  <si>
    <t xml:space="preserve">GECUMULEERDE AFSCHRIJVINGEN </t>
  </si>
  <si>
    <t>Andere</t>
  </si>
  <si>
    <t xml:space="preserve">Terreinen </t>
  </si>
  <si>
    <t>Is de overstap van een eenmanszaak naar een vennootschap interessant?</t>
  </si>
  <si>
    <t>basis x 33%</t>
  </si>
  <si>
    <t>basis x progressief tarief</t>
  </si>
  <si>
    <t>Materiële vaste activa</t>
  </si>
  <si>
    <t>Immateriële vaste activa</t>
  </si>
  <si>
    <t>Vlottende vaste activa</t>
  </si>
  <si>
    <t>Besparing vennootschapsbelasting</t>
  </si>
  <si>
    <t>Berekening</t>
  </si>
  <si>
    <t>Totaal belastingen en sociale bijdragen</t>
  </si>
  <si>
    <t>Belastingbesparing</t>
  </si>
  <si>
    <t>TOTAAL BELASTINGEN</t>
  </si>
  <si>
    <t>Personenbelasting en sociale bijdragen op bedrijfsleidersbezoldiging</t>
  </si>
  <si>
    <t>Is de overstap naar een vennootschap nog interessant?</t>
  </si>
  <si>
    <r>
      <t xml:space="preserve">basis x </t>
    </r>
    <r>
      <rPr>
        <b/>
        <u/>
        <sz val="9"/>
        <rFont val="Tahoma"/>
        <family val="2"/>
      </rPr>
      <t>progressief tarief</t>
    </r>
  </si>
  <si>
    <t>Personenbelasting</t>
  </si>
  <si>
    <t>Fiscaal 'kapitaal'</t>
  </si>
  <si>
    <r>
      <t>}</t>
    </r>
    <r>
      <rPr>
        <b/>
        <sz val="9"/>
        <color rgb="FF002060"/>
        <rFont val="Tahoma"/>
        <family val="2"/>
      </rPr>
      <t xml:space="preserve"> </t>
    </r>
    <r>
      <rPr>
        <b/>
        <u/>
        <sz val="8"/>
        <color rgb="FF002060"/>
        <rFont val="Tahoma"/>
        <family val="2"/>
      </rPr>
      <t>copyright</t>
    </r>
  </si>
  <si>
    <r>
      <t>}</t>
    </r>
    <r>
      <rPr>
        <b/>
        <sz val="9"/>
        <color rgb="FF002060"/>
        <rFont val="Tahoma"/>
        <family val="2"/>
      </rPr>
      <t xml:space="preserve"> </t>
    </r>
    <r>
      <rPr>
        <b/>
        <u/>
        <sz val="8"/>
        <color rgb="FF002060"/>
        <rFont val="Tahoma"/>
        <family val="2"/>
      </rPr>
      <t>disclaimer</t>
    </r>
  </si>
  <si>
    <t>Bedrag belast met evenredig recht</t>
  </si>
  <si>
    <t>vastgoed gelegen in Vlaams gewest (10%)</t>
  </si>
  <si>
    <t>vastgoed gelegen in Waals of Brussels Hoofdstelijk gewest (12,5%)</t>
  </si>
  <si>
    <r>
      <t>}</t>
    </r>
    <r>
      <rPr>
        <b/>
        <sz val="10"/>
        <color rgb="FF4B0082"/>
        <rFont val="Tahoma"/>
        <family val="2"/>
      </rPr>
      <t xml:space="preserve"> 1. Berekening van de belasting op de stopzettingsmeerwaarden</t>
    </r>
  </si>
  <si>
    <t xml:space="preserve">  1.1. Meerwaarde op de overgedragen activa</t>
  </si>
  <si>
    <t xml:space="preserve">  1.2. Belasting op de stopzettingsmeerwaarden</t>
  </si>
  <si>
    <r>
      <t>}</t>
    </r>
    <r>
      <rPr>
        <b/>
        <sz val="10"/>
        <color rgb="FF4B0082"/>
        <rFont val="Tahoma"/>
        <family val="2"/>
      </rPr>
      <t xml:space="preserve"> 2. Besparing vennootschapsbelasting door extra afschrijvingen op overgenomen activa</t>
    </r>
  </si>
  <si>
    <r>
      <t>}</t>
    </r>
    <r>
      <rPr>
        <b/>
        <sz val="10"/>
        <color rgb="FF4B0082"/>
        <rFont val="Tahoma"/>
        <family val="2"/>
      </rPr>
      <t xml:space="preserve"> 3. Saldo</t>
    </r>
  </si>
  <si>
    <r>
      <t>}</t>
    </r>
    <r>
      <rPr>
        <b/>
        <sz val="10"/>
        <color rgb="FF4B0082"/>
        <rFont val="Tahoma"/>
        <family val="2"/>
      </rPr>
      <t xml:space="preserve"> 4. Berekening registratierechten</t>
    </r>
  </si>
  <si>
    <t xml:space="preserve">  4.1. Aard van de overgenomen activa</t>
  </si>
  <si>
    <t xml:space="preserve">  4.2. Fiscaal 'kapitaal'</t>
  </si>
  <si>
    <t xml:space="preserve">  4.3. Overgenomen passiva en rekening-courant</t>
  </si>
  <si>
    <t xml:space="preserve">  4.4. Verhouding vergoeding in aandelen/geen vergoeding in aandelen</t>
  </si>
  <si>
    <t xml:space="preserve">  4.5. Registratierechten</t>
  </si>
  <si>
    <r>
      <t>}</t>
    </r>
    <r>
      <rPr>
        <b/>
        <sz val="10"/>
        <color rgb="FF4B0082"/>
        <rFont val="Tahoma"/>
        <family val="2"/>
      </rPr>
      <t xml:space="preserve"> 5. Eenvoudige vergelijking inkomstenbelastingen en sociale bijdragen eenmanszaak versus vennootschap voor 1 jaar</t>
    </r>
  </si>
  <si>
    <t>vul de turquoise velden in</t>
  </si>
  <si>
    <t>Redactioneel bijgewerkt tot 14.07.2020</t>
  </si>
  <si>
    <t>Nota van de redactie</t>
  </si>
  <si>
    <t>Rekentool</t>
  </si>
  <si>
    <r>
      <rPr>
        <b/>
        <sz val="10"/>
        <color rgb="FFFFFFFF"/>
        <rFont val="Wingdings 3"/>
        <family val="1"/>
        <charset val="2"/>
      </rPr>
      <t>}</t>
    </r>
    <r>
      <rPr>
        <b/>
        <sz val="10"/>
        <color rgb="FFFFFFFF"/>
        <rFont val="Tahoma"/>
        <family val="2"/>
      </rPr>
      <t xml:space="preserve"> Klik </t>
    </r>
    <r>
      <rPr>
        <b/>
        <u/>
        <sz val="10"/>
        <color rgb="FFFFFFFF"/>
        <rFont val="Tahoma"/>
        <family val="2"/>
      </rPr>
      <t>hier</t>
    </r>
  </si>
  <si>
    <t>Stopzettingsmeerwaarden</t>
  </si>
  <si>
    <r>
      <rPr>
        <b/>
        <sz val="9"/>
        <rFont val="Tahoma"/>
        <family val="2"/>
      </rPr>
      <t>Vrijwillige stopzetting:</t>
    </r>
    <r>
      <rPr>
        <sz val="9"/>
        <rFont val="Tahoma"/>
        <family val="2"/>
      </rPr>
      <t xml:space="preserve"> wij gaan hierbij uit van een vrijwillige stopzetting (anders dan een gedwongen stopzetting of een stopzetting vanaf 60 jaar of ingevolge overlijden).</t>
    </r>
  </si>
  <si>
    <t>Hoe wordt dit belast?</t>
  </si>
  <si>
    <t>Tarief meerwaarde vrijwillige stopzetting</t>
  </si>
  <si>
    <t>Immateriële vaste activa tot grenswaarde (1)</t>
  </si>
  <si>
    <t>Andere (handelsvorderingen, voorraden)</t>
  </si>
  <si>
    <t>Belastingbesparing op de overgenomen activa</t>
  </si>
  <si>
    <t>Registratierechten op de zgn. ‘gemengde’ inbreng</t>
  </si>
  <si>
    <r>
      <t xml:space="preserve">Hoeveel registratierechten? </t>
    </r>
    <r>
      <rPr>
        <sz val="9"/>
        <rFont val="Tahoma"/>
        <family val="2"/>
      </rPr>
      <t>10% (Vlaanderen) of 12,50% (Wallonië en Brussel) op de waarde van de onroerende goederen, maar in verhouding tot het deel van de inbreng dat niet in aandelen vergoed wordt. Op het gedeelte van de inbreng dat wel vergoed wordt in aandelen zal enkel het vaste recht van € 50 van toepassing zijn.</t>
    </r>
  </si>
  <si>
    <r>
      <t xml:space="preserve">Let op! </t>
    </r>
    <r>
      <rPr>
        <sz val="9"/>
        <rFont val="Tahoma"/>
        <family val="2"/>
      </rPr>
      <t>Wanneer een natuurlijk persoon geen bedrijfsgebouw inbrengt, maar een gebouw dat geheel of gedeeltelijk gebruikt kan worden als woning, moet de vennootschap wel 10% (Vlaanderen) of 12,50% (Wallonië en Brussel) betalen op de volledige waarde van dat gebouw.</t>
    </r>
  </si>
  <si>
    <t>Voorbeeld:</t>
  </si>
  <si>
    <t>Een eenmanszaak met een bedrijfsgebouw dat € 250.000 waard is en roerende goederen (machines, gereedschap, voorraden, enz.) met een totale waarde van € 150.000.</t>
  </si>
  <si>
    <t>Er moeten in ons voorbeeld € 18.750 of € 23.437,50 evenredige registratierechten betaald worden (€ 250.000 x € 300.000 / € 400.000 x 10% of 12,50%).</t>
  </si>
  <si>
    <t>Checklist</t>
  </si>
  <si>
    <t>Lefebvre Sarrut Belgium NV | Hoogstraat 139 - Bus 6 | 1000 Brussel 
Postadres: Tiensesteenweg 306 | 3000 Leuven | T 0800 39 067 | F 0800 39 068</t>
  </si>
  <si>
    <r>
      <rPr>
        <b/>
        <sz val="9"/>
        <rFont val="Tahoma"/>
        <family val="2"/>
      </rPr>
      <t>Wat?</t>
    </r>
    <r>
      <rPr>
        <sz val="9"/>
        <rFont val="Tahoma"/>
        <family val="2"/>
      </rPr>
      <t xml:space="preserve"> De stopzetting van een eenmanszaak om vervolgens via een vennootschap verder te werken; de actiefbestanddelen van die eenmanszaak worden verzilverd of ingebracht in de vennootschap aan hun ‘marktwaarde’. Maakt men daarbij ‘winst’ (lees: activa overgedragen voor een hogere waarde dan hun boekwaarde), dan is dat fiscaal gezien een zgn. stopzettingsmeerwaarde waarop men privé belast wordt (personenbelasting + aanvullende gemeentebelasting).</t>
    </r>
  </si>
  <si>
    <t>Er wordt hierbij dus abstractie gemaakt van een situatie waarbij het zou gaan om een zgn. inbreng van 'een bedrijfstak of algemeenheid van goederen' (volledig vergoed in aandelen), dewelke immers fiscaal neutraal zou plaatsvinden (ingebracht aan boekwaarde).</t>
  </si>
  <si>
    <t>Progressief tarief pb</t>
  </si>
  <si>
    <r>
      <rPr>
        <b/>
        <sz val="9"/>
        <rFont val="Tahoma"/>
        <family val="2"/>
      </rPr>
      <t>Let op!</t>
    </r>
    <r>
      <rPr>
        <sz val="9"/>
        <rFont val="Tahoma"/>
        <family val="2"/>
      </rPr>
      <t xml:space="preserve"> Alle tarieven worden nog verhoogd met de gemeentebelasting. </t>
    </r>
  </si>
  <si>
    <r>
      <t xml:space="preserve">Let op! </t>
    </r>
    <r>
      <rPr>
        <sz val="9"/>
        <rFont val="Tahoma"/>
        <family val="2"/>
      </rPr>
      <t>Het is niet van belang waarop de overgenomen schulden precies betrekking hebben. Het moeten m.a.w. geen schulden zijn die betrekking hebben op het pand.</t>
    </r>
  </si>
  <si>
    <r>
      <t xml:space="preserve">Tip. </t>
    </r>
    <r>
      <rPr>
        <sz val="9"/>
        <rFont val="Tahoma"/>
        <family val="2"/>
      </rPr>
      <t>Door de algemene antimisbruikbepaling is het, in tegenstelling tot vroeger, niet meer aan te raden om de gemengde inbreng te ‘splitsen’, tenzij u hiervoor uiteraard een ernstige niet-fiscale reden kunt voorleggen.</t>
    </r>
  </si>
  <si>
    <r>
      <t>Fiscale 'step-up':</t>
    </r>
    <r>
      <rPr>
        <sz val="9"/>
        <rFont val="Tahoma"/>
        <family val="2"/>
      </rPr>
      <t xml:space="preserve"> de fiscale waarde van de overgenomen activa is gelijk aan hun werkelijke waarde in plaats van de boekwaarde die ze bij de eenmanszaak hadden. De verkrijgende vennootschap kan deze activa ook afschrijven op die hogere werkelijke waarde (‘step-up’) --&gt; meer fiscaal aftrekbare kosten (belastingbesparing aan het toepasselijk tarief vennootschapsbelasting).</t>
    </r>
  </si>
  <si>
    <r>
      <t>Wat?</t>
    </r>
    <r>
      <rPr>
        <sz val="9"/>
        <rFont val="Tahoma"/>
        <family val="2"/>
      </rPr>
      <t xml:space="preserve"> Men spreekt van een gemengde inbreng als men in ruil voor de overgedragen goederen niet enkel aandelen krijgt. Men laat bv. ook een deel van de vergoeding voor de overgedragen goederen boeken op diens rekening-courant (rc) of de vennootschap neemt schulden van de eenmanszaak over. </t>
    </r>
  </si>
  <si>
    <t>Oprichting BV: de eenmanszaak wordt deels, voor € 100.000, ingebracht in het fiscaal ‘kapitaal’ van de vennootschap en deels, voor de rest van de overgedragen goederen ter waarde van € 300.000, wordt een vordering in rc geboekt of neemt de vennootschap (voor € 300.000) leningen over.</t>
  </si>
  <si>
    <t>Immateriële vaste activa boven grenswaarde (1)</t>
  </si>
  <si>
    <t>(1) Het grensbedrag is het totaal van de belastbare nettowinsten of -baten van de vier jaar vóór het jaar van stopzetting.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</si>
</sst>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
    <numFmt numFmtId="166" formatCode="_-* #,##0.00\ _B_F_-;\-* #,##0.00\ _B_F_-;_-* &quot;-&quot;??\ _B_F_-;_-@_-"/>
    <numFmt numFmtId="167" formatCode="_-* #,##0\ _B_F_-;\-* #,##0\ _B_F_-;_-* &quot;-&quot;??\ _B_F_-;_-@_-"/>
    <numFmt numFmtId="168" formatCode="_ * #,##0_ ;_ * \-#,##0_ ;_ * &quot;-&quot;??_ ;_ @_ "/>
    <numFmt numFmtId="169" formatCode="&quot;€&quot;\ #,##0.00"/>
  </numFmts>
  <fonts count="54">
    <font>
      <sz val="9"/>
      <color indexed="8"/>
      <name val="Tahoma"/>
      <family val="2"/>
    </font>
    <font>
      <sz val="9"/>
      <color theme="1"/>
      <name val="Tahoma"/>
      <family val="2"/>
    </font>
    <font>
      <sz val="11"/>
      <color indexed="8"/>
      <name val="Calibri"/>
      <family val="2"/>
    </font>
    <font>
      <sz val="9"/>
      <color indexed="8"/>
      <name val="Tahoma"/>
      <family val="2"/>
    </font>
    <font>
      <u/>
      <sz val="14"/>
      <color indexed="55"/>
      <name val="Wingdings"/>
      <charset val="2"/>
    </font>
    <font>
      <sz val="12"/>
      <color indexed="19"/>
      <name val="Wingdings 3"/>
      <family val="1"/>
      <charset val="2"/>
    </font>
    <font>
      <sz val="9"/>
      <color indexed="16"/>
      <name val="tahoma"/>
      <family val="2"/>
    </font>
    <font>
      <b/>
      <sz val="12"/>
      <color indexed="14"/>
      <name val="Tahoma"/>
      <family val="2"/>
    </font>
    <font>
      <sz val="20"/>
      <color indexed="45"/>
      <name val="Wingdings 3"/>
      <family val="1"/>
      <charset val="2"/>
    </font>
    <font>
      <sz val="20"/>
      <color indexed="53"/>
      <name val="Webdings"/>
      <family val="1"/>
      <charset val="2"/>
    </font>
    <font>
      <sz val="20"/>
      <color indexed="53"/>
      <name val="Wingdings 3"/>
      <family val="1"/>
      <charset val="2"/>
    </font>
    <font>
      <b/>
      <sz val="9"/>
      <color indexed="16"/>
      <name val="Tahoma"/>
      <family val="2"/>
    </font>
    <font>
      <sz val="7"/>
      <color indexed="47"/>
      <name val="Small Fonts"/>
      <family val="2"/>
    </font>
    <font>
      <sz val="10"/>
      <name val="Arial"/>
      <family val="2"/>
    </font>
    <font>
      <sz val="9"/>
      <name val="Arial"/>
      <family val="2"/>
    </font>
    <font>
      <sz val="11"/>
      <name val="Arial"/>
      <family val="2"/>
    </font>
    <font>
      <b/>
      <sz val="9"/>
      <color indexed="81"/>
      <name val="Tahoma"/>
      <family val="2"/>
    </font>
    <font>
      <sz val="9"/>
      <color indexed="81"/>
      <name val="Tahoma"/>
      <family val="2"/>
    </font>
    <font>
      <b/>
      <sz val="9"/>
      <name val="Tahoma"/>
      <family val="2"/>
    </font>
    <font>
      <sz val="9"/>
      <name val="Tahoma"/>
      <family val="2"/>
    </font>
    <font>
      <b/>
      <u/>
      <sz val="9"/>
      <name val="Tahoma"/>
      <family val="2"/>
    </font>
    <font>
      <sz val="11"/>
      <color theme="1"/>
      <name val="Calibri"/>
      <family val="2"/>
      <scheme val="minor"/>
    </font>
    <font>
      <u/>
      <sz val="11"/>
      <color theme="10"/>
      <name val="Calibri"/>
      <family val="2"/>
      <scheme val="minor"/>
    </font>
    <font>
      <b/>
      <sz val="8"/>
      <color theme="0"/>
      <name val="Tahoma"/>
      <family val="2"/>
    </font>
    <font>
      <b/>
      <sz val="9"/>
      <color theme="0" tint="-4.9989318521683403E-2"/>
      <name val="Tahoma"/>
      <family val="2"/>
    </font>
    <font>
      <b/>
      <sz val="9"/>
      <color theme="0"/>
      <name val="Tahoma"/>
      <family val="2"/>
    </font>
    <font>
      <b/>
      <sz val="8"/>
      <color rgb="FF660066"/>
      <name val="Tahoma"/>
      <family val="2"/>
    </font>
    <font>
      <b/>
      <sz val="8"/>
      <color rgb="FF002060"/>
      <name val="Tahoma"/>
      <family val="2"/>
    </font>
    <font>
      <b/>
      <sz val="9"/>
      <color rgb="FF002060"/>
      <name val="Wingdings 3"/>
      <family val="1"/>
      <charset val="2"/>
    </font>
    <font>
      <b/>
      <sz val="9"/>
      <color rgb="FF002060"/>
      <name val="Tahoma"/>
      <family val="2"/>
    </font>
    <font>
      <b/>
      <u/>
      <sz val="8"/>
      <color rgb="FF002060"/>
      <name val="Tahoma"/>
      <family val="2"/>
    </font>
    <font>
      <b/>
      <sz val="10"/>
      <color rgb="FF4B0082"/>
      <name val="Wingdings 3"/>
      <family val="1"/>
      <charset val="2"/>
    </font>
    <font>
      <b/>
      <sz val="10"/>
      <color rgb="FF4B0082"/>
      <name val="Tahoma"/>
      <family val="2"/>
    </font>
    <font>
      <sz val="18"/>
      <color theme="0"/>
      <name val="tahoma"/>
      <family val="2"/>
    </font>
    <font>
      <sz val="9"/>
      <color rgb="FF00CED1"/>
      <name val="Tahoma"/>
      <family val="2"/>
    </font>
    <font>
      <b/>
      <sz val="12"/>
      <color rgb="FF00008F"/>
      <name val="Tahoma"/>
      <family val="2"/>
    </font>
    <font>
      <b/>
      <sz val="8"/>
      <color rgb="FF4B0082"/>
      <name val="Tahoma"/>
      <family val="2"/>
    </font>
    <font>
      <b/>
      <sz val="12"/>
      <color rgb="FF4B0082"/>
      <name val="Tahoma"/>
      <family val="2"/>
    </font>
    <font>
      <sz val="9"/>
      <color rgb="FFE6E6E6"/>
      <name val="Tahoma"/>
      <family val="2"/>
    </font>
    <font>
      <u/>
      <sz val="10"/>
      <color indexed="12"/>
      <name val="Tahoma"/>
      <family val="2"/>
    </font>
    <font>
      <b/>
      <u/>
      <sz val="10"/>
      <color rgb="FFFFFFFF"/>
      <name val="Tahoma"/>
      <family val="1"/>
      <charset val="2"/>
    </font>
    <font>
      <b/>
      <sz val="10"/>
      <color rgb="FFFFFFFF"/>
      <name val="Wingdings 3"/>
      <family val="1"/>
      <charset val="2"/>
    </font>
    <font>
      <b/>
      <sz val="10"/>
      <color rgb="FFFFFFFF"/>
      <name val="Tahoma"/>
      <family val="2"/>
    </font>
    <font>
      <b/>
      <u/>
      <sz val="10"/>
      <color rgb="FFFFFFFF"/>
      <name val="Tahoma"/>
      <family val="2"/>
    </font>
    <font>
      <sz val="18"/>
      <color rgb="FFFFFFFF"/>
      <name val="Tahoma"/>
      <family val="2"/>
    </font>
    <font>
      <u/>
      <sz val="10"/>
      <color indexed="10"/>
      <name val="Arial Narrow"/>
      <family val="2"/>
    </font>
    <font>
      <sz val="20"/>
      <color indexed="47"/>
      <name val="Wingdings 3"/>
      <family val="1"/>
      <charset val="2"/>
    </font>
    <font>
      <sz val="20"/>
      <color rgb="FFCDCDCD"/>
      <name val="Wingdings 3"/>
      <family val="1"/>
      <charset val="2"/>
    </font>
    <font>
      <sz val="20"/>
      <color rgb="FFFFFFFF"/>
      <name val="Wingdings 3"/>
      <family val="1"/>
      <charset val="2"/>
    </font>
    <font>
      <sz val="20"/>
      <color rgb="FFCDCDCD"/>
      <name val="Webdings"/>
      <family val="1"/>
      <charset val="2"/>
    </font>
    <font>
      <sz val="2.5"/>
      <color indexed="8"/>
      <name val="Small Fonts"/>
      <family val="2"/>
    </font>
    <font>
      <sz val="20"/>
      <color theme="0"/>
      <name val="Wingdings 3"/>
      <family val="1"/>
      <charset val="2"/>
    </font>
    <font>
      <b/>
      <sz val="8"/>
      <color rgb="FF002060"/>
      <name val="Wingdings 3"/>
      <family val="1"/>
      <charset val="2"/>
    </font>
    <font>
      <b/>
      <sz val="8"/>
      <color indexed="8"/>
      <name val="Tahoma"/>
      <family val="2"/>
    </font>
  </fonts>
  <fills count="25">
    <fill>
      <patternFill patternType="none"/>
    </fill>
    <fill>
      <patternFill patternType="gray125"/>
    </fill>
    <fill>
      <patternFill patternType="solid">
        <fgColor indexed="45"/>
        <bgColor indexed="64"/>
      </patternFill>
    </fill>
    <fill>
      <patternFill patternType="lightGray">
        <fgColor indexed="19"/>
        <bgColor indexed="8"/>
      </patternFill>
    </fill>
    <fill>
      <patternFill patternType="solid">
        <fgColor indexed="8"/>
        <bgColor indexed="64"/>
      </patternFill>
    </fill>
    <fill>
      <patternFill patternType="solid">
        <fgColor indexed="16"/>
        <bgColor indexed="64"/>
      </patternFill>
    </fill>
    <fill>
      <patternFill patternType="mediumGray">
        <fgColor indexed="8"/>
        <bgColor indexed="16"/>
      </patternFill>
    </fill>
    <fill>
      <patternFill patternType="solid">
        <fgColor indexed="47"/>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gray125">
        <bgColor theme="0" tint="-4.9989318521683403E-2"/>
      </patternFill>
    </fill>
    <fill>
      <patternFill patternType="solid">
        <fgColor rgb="FF00CED1"/>
        <bgColor indexed="64"/>
      </patternFill>
    </fill>
    <fill>
      <patternFill patternType="solid">
        <fgColor rgb="FF4B0082"/>
        <bgColor indexed="64"/>
      </patternFill>
    </fill>
    <fill>
      <patternFill patternType="solid">
        <fgColor rgb="FF4B0082"/>
        <bgColor rgb="FF000000"/>
      </patternFill>
    </fill>
    <fill>
      <patternFill patternType="solid">
        <fgColor rgb="FF00CED1"/>
        <bgColor rgb="FF000000"/>
      </patternFill>
    </fill>
    <fill>
      <patternFill patternType="mediumGray">
        <fgColor rgb="FFE6E6E6"/>
        <bgColor rgb="FF5F5F5A"/>
      </patternFill>
    </fill>
    <fill>
      <patternFill patternType="solid">
        <fgColor indexed="16"/>
        <bgColor indexed="51"/>
      </patternFill>
    </fill>
    <fill>
      <patternFill patternType="solid">
        <fgColor rgb="FF5F5F5A"/>
        <bgColor rgb="FF000000"/>
      </patternFill>
    </fill>
    <fill>
      <patternFill patternType="solid">
        <fgColor rgb="FF5F5F5A"/>
        <bgColor rgb="FFE6E6E6"/>
      </patternFill>
    </fill>
    <fill>
      <patternFill patternType="solid">
        <fgColor rgb="FFFFFFFF"/>
        <bgColor rgb="FF000000"/>
      </patternFill>
    </fill>
    <fill>
      <patternFill patternType="solid">
        <fgColor indexed="43"/>
        <bgColor indexed="64"/>
      </patternFill>
    </fill>
    <fill>
      <patternFill patternType="solid">
        <fgColor indexed="16"/>
        <bgColor rgb="FFE6E6E6"/>
      </patternFill>
    </fill>
    <fill>
      <patternFill patternType="solid">
        <fgColor theme="0" tint="-4.9989318521683403E-2"/>
        <bgColor indexed="21"/>
      </patternFill>
    </fill>
    <fill>
      <patternFill patternType="solid">
        <fgColor theme="0" tint="-4.9989318521683403E-2"/>
        <bgColor indexed="8"/>
      </patternFill>
    </fill>
  </fills>
  <borders count="48">
    <border>
      <left/>
      <right/>
      <top/>
      <bottom/>
      <diagonal/>
    </border>
    <border>
      <left style="double">
        <color indexed="62"/>
      </left>
      <right style="double">
        <color indexed="62"/>
      </right>
      <top style="double">
        <color indexed="62"/>
      </top>
      <bottom style="double">
        <color indexed="62"/>
      </bottom>
      <diagonal/>
    </border>
    <border>
      <left style="medium">
        <color indexed="17"/>
      </left>
      <right style="medium">
        <color indexed="17"/>
      </right>
      <top style="medium">
        <color indexed="17"/>
      </top>
      <bottom style="medium">
        <color indexed="17"/>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theme="0"/>
      </left>
      <right style="thin">
        <color indexed="64"/>
      </right>
      <top style="thin">
        <color theme="0"/>
      </top>
      <bottom style="thin">
        <color theme="0"/>
      </bottom>
      <diagonal/>
    </border>
    <border>
      <left style="thin">
        <color theme="0"/>
      </left>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left>
      <right style="thin">
        <color indexed="64"/>
      </right>
      <top style="thin">
        <color indexed="64"/>
      </top>
      <bottom style="thin">
        <color theme="0"/>
      </bottom>
      <diagonal/>
    </border>
    <border>
      <left/>
      <right/>
      <top/>
      <bottom style="thin">
        <color theme="0"/>
      </bottom>
      <diagonal/>
    </border>
    <border>
      <left/>
      <right style="thin">
        <color indexed="64"/>
      </right>
      <top/>
      <bottom style="thin">
        <color theme="0"/>
      </bottom>
      <diagonal/>
    </border>
    <border>
      <left style="medium">
        <color indexed="51"/>
      </left>
      <right style="medium">
        <color indexed="51"/>
      </right>
      <top style="medium">
        <color indexed="51"/>
      </top>
      <bottom style="medium">
        <color indexed="51"/>
      </bottom>
      <diagonal/>
    </border>
    <border>
      <left style="medium">
        <color rgb="FFE6E6E6"/>
      </left>
      <right style="medium">
        <color rgb="FFE6E6E6"/>
      </right>
      <top style="medium">
        <color rgb="FFE6E6E6"/>
      </top>
      <bottom style="medium">
        <color rgb="FFE6E6E6"/>
      </bottom>
      <diagonal/>
    </border>
    <border>
      <left style="thin">
        <color indexed="9"/>
      </left>
      <right/>
      <top style="thin">
        <color indexed="9"/>
      </top>
      <bottom/>
      <diagonal/>
    </border>
    <border>
      <left style="thin">
        <color indexed="9"/>
      </left>
      <right/>
      <top/>
      <bottom/>
      <diagonal/>
    </border>
    <border>
      <left style="thin">
        <color indexed="9"/>
      </left>
      <right/>
      <top/>
      <bottom style="thin">
        <color indexed="9"/>
      </bottom>
      <diagonal/>
    </border>
    <border>
      <left style="thin">
        <color indexed="9"/>
      </left>
      <right style="thin">
        <color indexed="9"/>
      </right>
      <top style="thin">
        <color indexed="9"/>
      </top>
      <bottom/>
      <diagonal/>
    </border>
    <border>
      <left/>
      <right/>
      <top/>
      <bottom style="thin">
        <color indexed="9"/>
      </bottom>
      <diagonal/>
    </border>
  </borders>
  <cellStyleXfs count="22">
    <xf numFmtId="0" fontId="0" fillId="0" borderId="0">
      <alignment vertical="center"/>
    </xf>
    <xf numFmtId="166" fontId="13" fillId="0" borderId="0" applyFont="0" applyFill="0" applyBorder="0" applyAlignment="0" applyProtection="0"/>
    <xf numFmtId="0" fontId="4" fillId="2" borderId="1" applyNumberFormat="0" applyFont="0" applyFill="0" applyBorder="0" applyAlignment="0" applyProtection="0">
      <alignment horizontal="center" vertical="center"/>
      <protection hidden="1"/>
    </xf>
    <xf numFmtId="0" fontId="22" fillId="0" borderId="0" applyNumberFormat="0" applyFill="0" applyBorder="0" applyAlignment="0" applyProtection="0"/>
    <xf numFmtId="0" fontId="21" fillId="0" borderId="0"/>
    <xf numFmtId="0" fontId="13" fillId="0" borderId="0"/>
    <xf numFmtId="9" fontId="2" fillId="0" borderId="0" applyFont="0" applyFill="0" applyBorder="0" applyAlignment="0" applyProtection="0"/>
    <xf numFmtId="9" fontId="13" fillId="0" borderId="0" applyFont="0" applyFill="0" applyBorder="0" applyAlignment="0" applyProtection="0"/>
    <xf numFmtId="0" fontId="3" fillId="0" borderId="0">
      <alignment vertical="center"/>
    </xf>
    <xf numFmtId="0" fontId="19" fillId="0" borderId="0">
      <alignment vertical="center"/>
    </xf>
    <xf numFmtId="0" fontId="1" fillId="0" borderId="0"/>
    <xf numFmtId="0" fontId="21" fillId="0" borderId="0"/>
    <xf numFmtId="0" fontId="21" fillId="0" borderId="0"/>
    <xf numFmtId="0" fontId="39" fillId="0" borderId="0" applyNumberFormat="0" applyFont="0" applyFill="0" applyBorder="0" applyAlignment="0" applyProtection="0">
      <alignment vertical="top"/>
      <protection locked="0"/>
    </xf>
    <xf numFmtId="0" fontId="4" fillId="2" borderId="1" applyNumberFormat="0" applyFont="0" applyFill="0" applyBorder="0" applyAlignment="0" applyProtection="0">
      <alignment horizontal="center" vertical="center"/>
      <protection hidden="1"/>
    </xf>
    <xf numFmtId="0" fontId="19" fillId="0" borderId="0"/>
    <xf numFmtId="0" fontId="45" fillId="0" borderId="0" applyNumberFormat="0" applyFont="0" applyFill="0" applyBorder="0" applyAlignment="0" applyProtection="0">
      <alignment vertical="top"/>
      <protection locked="0"/>
    </xf>
    <xf numFmtId="0" fontId="46" fillId="17" borderId="41">
      <alignment horizontal="center" vertical="center"/>
    </xf>
    <xf numFmtId="0" fontId="3" fillId="0" borderId="0">
      <alignment vertical="center"/>
    </xf>
    <xf numFmtId="0" fontId="21" fillId="0" borderId="0"/>
    <xf numFmtId="0" fontId="45" fillId="0" borderId="0" applyNumberFormat="0" applyFont="0" applyFill="0" applyBorder="0" applyAlignment="0" applyProtection="0">
      <alignment vertical="top"/>
      <protection locked="0"/>
    </xf>
    <xf numFmtId="9" fontId="2" fillId="0" borderId="0" applyFont="0" applyFill="0" applyBorder="0" applyAlignment="0" applyProtection="0"/>
  </cellStyleXfs>
  <cellXfs count="191">
    <xf numFmtId="0" fontId="0" fillId="0" borderId="0" xfId="0">
      <alignment vertical="center"/>
    </xf>
    <xf numFmtId="0" fontId="8" fillId="5" borderId="2" xfId="2" applyFont="1" applyFill="1" applyBorder="1" applyAlignment="1" applyProtection="1">
      <alignment horizontal="center" vertical="center"/>
      <protection hidden="1"/>
    </xf>
    <xf numFmtId="0" fontId="9" fillId="6" borderId="2" xfId="0" applyFont="1" applyFill="1" applyBorder="1" applyAlignment="1" applyProtection="1">
      <alignment horizontal="center" vertical="center"/>
      <protection hidden="1"/>
    </xf>
    <xf numFmtId="0" fontId="10" fillId="6" borderId="2" xfId="0" applyFont="1" applyFill="1" applyBorder="1" applyAlignment="1" applyProtection="1">
      <alignment horizontal="center" vertical="center"/>
      <protection hidden="1"/>
    </xf>
    <xf numFmtId="0" fontId="0" fillId="7" borderId="0" xfId="0" applyFill="1" applyAlignment="1" applyProtection="1">
      <alignment vertical="center"/>
      <protection hidden="1"/>
    </xf>
    <xf numFmtId="0" fontId="12" fillId="7" borderId="0" xfId="0" applyFont="1" applyFill="1" applyBorder="1" applyAlignment="1" applyProtection="1">
      <alignment vertical="center"/>
      <protection hidden="1"/>
    </xf>
    <xf numFmtId="0" fontId="3" fillId="0" borderId="0" xfId="0" applyFont="1" applyAlignment="1" applyProtection="1">
      <alignment vertical="center"/>
      <protection hidden="1"/>
    </xf>
    <xf numFmtId="0" fontId="14" fillId="0" borderId="0" xfId="5" applyFont="1" applyAlignment="1" applyProtection="1">
      <alignment vertical="center"/>
      <protection hidden="1"/>
    </xf>
    <xf numFmtId="166" fontId="14" fillId="0" borderId="0" xfId="1" applyFont="1" applyAlignment="1" applyProtection="1">
      <alignment vertical="center"/>
      <protection hidden="1"/>
    </xf>
    <xf numFmtId="0" fontId="18" fillId="0" borderId="0" xfId="5" applyFont="1" applyFill="1" applyBorder="1" applyAlignment="1" applyProtection="1">
      <alignment vertical="center"/>
      <protection hidden="1"/>
    </xf>
    <xf numFmtId="0" fontId="19" fillId="8" borderId="3" xfId="5" applyFont="1" applyFill="1" applyBorder="1" applyAlignment="1" applyProtection="1">
      <alignment horizontal="center" vertical="center"/>
      <protection hidden="1"/>
    </xf>
    <xf numFmtId="0" fontId="19" fillId="8" borderId="3" xfId="5" applyFont="1" applyFill="1" applyBorder="1" applyAlignment="1" applyProtection="1">
      <alignment horizontal="center" vertical="center" wrapText="1"/>
      <protection hidden="1"/>
    </xf>
    <xf numFmtId="0" fontId="14" fillId="0" borderId="0" xfId="5" applyFont="1" applyFill="1" applyAlignment="1" applyProtection="1">
      <alignment vertical="center"/>
      <protection hidden="1"/>
    </xf>
    <xf numFmtId="166" fontId="19" fillId="9" borderId="4" xfId="1" applyFont="1" applyFill="1" applyBorder="1" applyAlignment="1" applyProtection="1">
      <alignment vertical="center"/>
      <protection hidden="1"/>
    </xf>
    <xf numFmtId="166" fontId="19" fillId="8" borderId="5" xfId="1" applyFont="1" applyFill="1" applyBorder="1" applyAlignment="1" applyProtection="1">
      <alignment vertical="center"/>
      <protection hidden="1"/>
    </xf>
    <xf numFmtId="0" fontId="19" fillId="0" borderId="0" xfId="5" applyFont="1" applyBorder="1" applyAlignment="1" applyProtection="1">
      <alignment vertical="center"/>
      <protection hidden="1"/>
    </xf>
    <xf numFmtId="0" fontId="18" fillId="0" borderId="0" xfId="5" applyFont="1" applyBorder="1" applyAlignment="1" applyProtection="1">
      <alignment vertical="center"/>
      <protection hidden="1"/>
    </xf>
    <xf numFmtId="166" fontId="19" fillId="0" borderId="0" xfId="1" applyFont="1" applyBorder="1" applyAlignment="1" applyProtection="1">
      <alignment vertical="center"/>
      <protection hidden="1"/>
    </xf>
    <xf numFmtId="0" fontId="19" fillId="0" borderId="0" xfId="5" applyFont="1" applyFill="1" applyAlignment="1" applyProtection="1">
      <alignment vertical="center"/>
      <protection hidden="1"/>
    </xf>
    <xf numFmtId="0" fontId="18" fillId="0" borderId="0" xfId="5" applyFont="1" applyAlignment="1" applyProtection="1">
      <alignment vertical="center"/>
      <protection hidden="1"/>
    </xf>
    <xf numFmtId="0" fontId="19" fillId="0" borderId="0" xfId="5" applyFont="1" applyAlignment="1" applyProtection="1">
      <alignment vertical="center"/>
      <protection hidden="1"/>
    </xf>
    <xf numFmtId="0" fontId="15" fillId="0" borderId="0" xfId="5" applyFont="1" applyFill="1" applyAlignment="1" applyProtection="1">
      <alignment vertical="center"/>
      <protection hidden="1"/>
    </xf>
    <xf numFmtId="0" fontId="15" fillId="0" borderId="0" xfId="5" applyFont="1" applyAlignment="1" applyProtection="1">
      <alignment vertical="center"/>
      <protection hidden="1"/>
    </xf>
    <xf numFmtId="166" fontId="19" fillId="0" borderId="0" xfId="5" applyNumberFormat="1" applyFont="1" applyBorder="1" applyAlignment="1" applyProtection="1">
      <alignment vertical="center"/>
      <protection hidden="1"/>
    </xf>
    <xf numFmtId="166" fontId="19" fillId="0" borderId="0" xfId="5" applyNumberFormat="1" applyFont="1" applyFill="1" applyBorder="1" applyAlignment="1" applyProtection="1">
      <alignment vertical="center"/>
      <protection hidden="1"/>
    </xf>
    <xf numFmtId="0" fontId="18" fillId="10" borderId="6" xfId="5" applyFont="1" applyFill="1" applyBorder="1" applyAlignment="1" applyProtection="1">
      <alignment vertical="center"/>
      <protection hidden="1"/>
    </xf>
    <xf numFmtId="166" fontId="18" fillId="10" borderId="6" xfId="1" applyFont="1" applyFill="1" applyBorder="1" applyAlignment="1" applyProtection="1">
      <alignment vertical="center"/>
      <protection hidden="1"/>
    </xf>
    <xf numFmtId="166" fontId="19" fillId="0" borderId="0" xfId="1" applyFont="1" applyAlignment="1" applyProtection="1">
      <alignment vertical="center"/>
      <protection hidden="1"/>
    </xf>
    <xf numFmtId="0" fontId="19" fillId="8" borderId="7" xfId="5" applyFont="1" applyFill="1" applyBorder="1" applyAlignment="1" applyProtection="1">
      <alignment horizontal="left" vertical="center"/>
      <protection hidden="1"/>
    </xf>
    <xf numFmtId="0" fontId="19" fillId="8" borderId="8" xfId="5" applyFont="1" applyFill="1" applyBorder="1" applyAlignment="1" applyProtection="1">
      <alignment horizontal="center" vertical="center"/>
      <protection hidden="1"/>
    </xf>
    <xf numFmtId="166" fontId="19" fillId="8" borderId="9" xfId="1" applyFont="1" applyFill="1" applyBorder="1" applyAlignment="1" applyProtection="1">
      <alignment vertical="center"/>
      <protection hidden="1"/>
    </xf>
    <xf numFmtId="0" fontId="19" fillId="9" borderId="10" xfId="5" applyFont="1" applyFill="1" applyBorder="1" applyAlignment="1" applyProtection="1">
      <alignment vertical="center"/>
      <protection hidden="1"/>
    </xf>
    <xf numFmtId="0" fontId="19" fillId="9" borderId="0" xfId="5" applyFont="1" applyFill="1" applyBorder="1" applyAlignment="1" applyProtection="1">
      <alignment vertical="center"/>
      <protection hidden="1"/>
    </xf>
    <xf numFmtId="165" fontId="19" fillId="9" borderId="0" xfId="5" applyNumberFormat="1" applyFont="1" applyFill="1" applyBorder="1" applyAlignment="1" applyProtection="1">
      <alignment vertical="center"/>
      <protection hidden="1"/>
    </xf>
    <xf numFmtId="166" fontId="19" fillId="9" borderId="11" xfId="1" applyFont="1" applyFill="1" applyBorder="1" applyAlignment="1" applyProtection="1">
      <alignment vertical="center"/>
      <protection hidden="1"/>
    </xf>
    <xf numFmtId="0" fontId="19" fillId="9" borderId="12" xfId="5" applyFont="1" applyFill="1" applyBorder="1" applyAlignment="1" applyProtection="1">
      <alignment vertical="center"/>
      <protection hidden="1"/>
    </xf>
    <xf numFmtId="0" fontId="19" fillId="8" borderId="13" xfId="5" applyFont="1" applyFill="1" applyBorder="1" applyAlignment="1" applyProtection="1">
      <alignment vertical="center"/>
      <protection hidden="1"/>
    </xf>
    <xf numFmtId="166" fontId="18" fillId="8" borderId="14" xfId="1" applyFont="1" applyFill="1" applyBorder="1" applyAlignment="1" applyProtection="1">
      <alignment vertical="center"/>
      <protection hidden="1"/>
    </xf>
    <xf numFmtId="0" fontId="19" fillId="9" borderId="13" xfId="5" applyFont="1" applyFill="1" applyBorder="1" applyAlignment="1" applyProtection="1">
      <alignment vertical="center"/>
      <protection hidden="1"/>
    </xf>
    <xf numFmtId="166" fontId="19" fillId="9" borderId="14" xfId="1" applyFont="1" applyFill="1" applyBorder="1" applyAlignment="1" applyProtection="1">
      <alignment vertical="center"/>
      <protection hidden="1"/>
    </xf>
    <xf numFmtId="0" fontId="18" fillId="0" borderId="0" xfId="5" quotePrefix="1" applyFont="1" applyBorder="1" applyAlignment="1" applyProtection="1">
      <alignment vertical="center"/>
      <protection hidden="1"/>
    </xf>
    <xf numFmtId="0" fontId="19" fillId="9" borderId="7" xfId="5" applyFont="1" applyFill="1" applyBorder="1" applyAlignment="1" applyProtection="1">
      <alignment vertical="center"/>
      <protection hidden="1"/>
    </xf>
    <xf numFmtId="0" fontId="19" fillId="9" borderId="8" xfId="5" applyFont="1" applyFill="1" applyBorder="1" applyAlignment="1" applyProtection="1">
      <alignment vertical="center"/>
      <protection hidden="1"/>
    </xf>
    <xf numFmtId="165" fontId="19" fillId="9" borderId="8" xfId="5" applyNumberFormat="1" applyFont="1" applyFill="1" applyBorder="1" applyAlignment="1" applyProtection="1">
      <alignment vertical="center"/>
      <protection hidden="1"/>
    </xf>
    <xf numFmtId="166" fontId="19" fillId="9" borderId="9" xfId="1" applyFont="1" applyFill="1" applyBorder="1" applyAlignment="1" applyProtection="1">
      <alignment vertical="center"/>
      <protection hidden="1"/>
    </xf>
    <xf numFmtId="0" fontId="18" fillId="9" borderId="10" xfId="5" applyFont="1" applyFill="1" applyBorder="1" applyAlignment="1" applyProtection="1">
      <alignment vertical="center"/>
      <protection hidden="1"/>
    </xf>
    <xf numFmtId="0" fontId="18" fillId="9" borderId="12" xfId="5" applyFont="1" applyFill="1" applyBorder="1" applyAlignment="1" applyProtection="1">
      <alignment vertical="center"/>
      <protection hidden="1"/>
    </xf>
    <xf numFmtId="166" fontId="19" fillId="0" borderId="0" xfId="1" applyFont="1" applyFill="1" applyBorder="1" applyAlignment="1" applyProtection="1">
      <alignment vertical="center"/>
      <protection hidden="1"/>
    </xf>
    <xf numFmtId="0" fontId="18" fillId="10" borderId="15" xfId="5" applyFont="1" applyFill="1" applyBorder="1" applyAlignment="1" applyProtection="1">
      <alignment vertical="center"/>
      <protection hidden="1"/>
    </xf>
    <xf numFmtId="166" fontId="18" fillId="10" borderId="16" xfId="1" applyFont="1" applyFill="1" applyBorder="1" applyAlignment="1" applyProtection="1">
      <alignment vertical="center"/>
      <protection hidden="1"/>
    </xf>
    <xf numFmtId="166" fontId="18" fillId="10" borderId="17" xfId="1" applyFont="1" applyFill="1" applyBorder="1" applyAlignment="1" applyProtection="1">
      <alignment vertical="center"/>
      <protection hidden="1"/>
    </xf>
    <xf numFmtId="168" fontId="19" fillId="0" borderId="0" xfId="1" applyNumberFormat="1" applyFont="1" applyAlignment="1" applyProtection="1">
      <alignment vertical="center"/>
      <protection hidden="1"/>
    </xf>
    <xf numFmtId="166" fontId="18" fillId="8" borderId="6" xfId="1" applyFont="1" applyFill="1" applyBorder="1" applyAlignment="1" applyProtection="1">
      <alignment horizontal="center" vertical="center"/>
      <protection hidden="1"/>
    </xf>
    <xf numFmtId="166" fontId="18" fillId="8" borderId="6" xfId="1" applyFont="1" applyFill="1" applyBorder="1" applyAlignment="1" applyProtection="1">
      <alignment horizontal="center" vertical="center" wrapText="1"/>
      <protection hidden="1"/>
    </xf>
    <xf numFmtId="0" fontId="18" fillId="8" borderId="6" xfId="5" applyFont="1" applyFill="1" applyBorder="1" applyAlignment="1" applyProtection="1">
      <alignment horizontal="center" vertical="center" wrapText="1"/>
      <protection hidden="1"/>
    </xf>
    <xf numFmtId="168" fontId="18" fillId="8" borderId="6" xfId="1" applyNumberFormat="1" applyFont="1" applyFill="1" applyBorder="1" applyAlignment="1" applyProtection="1">
      <alignment horizontal="center" vertical="center" wrapText="1"/>
      <protection hidden="1"/>
    </xf>
    <xf numFmtId="166" fontId="19" fillId="9" borderId="3" xfId="1" applyFont="1" applyFill="1" applyBorder="1" applyAlignment="1" applyProtection="1">
      <alignment vertical="center"/>
      <protection hidden="1"/>
    </xf>
    <xf numFmtId="166" fontId="19" fillId="9" borderId="5" xfId="1" applyFont="1" applyFill="1" applyBorder="1" applyAlignment="1" applyProtection="1">
      <alignment vertical="center"/>
      <protection hidden="1"/>
    </xf>
    <xf numFmtId="166" fontId="18" fillId="8" borderId="5" xfId="1" applyFont="1" applyFill="1" applyBorder="1" applyAlignment="1" applyProtection="1">
      <alignment vertical="center"/>
      <protection hidden="1"/>
    </xf>
    <xf numFmtId="166" fontId="19" fillId="0" borderId="0" xfId="1" applyFont="1" applyFill="1" applyAlignment="1" applyProtection="1">
      <alignment vertical="center"/>
      <protection hidden="1"/>
    </xf>
    <xf numFmtId="166" fontId="19" fillId="9" borderId="9" xfId="5" applyNumberFormat="1" applyFont="1" applyFill="1" applyBorder="1" applyAlignment="1" applyProtection="1">
      <alignment vertical="center"/>
      <protection hidden="1"/>
    </xf>
    <xf numFmtId="166" fontId="19" fillId="9" borderId="11" xfId="5" applyNumberFormat="1" applyFont="1" applyFill="1" applyBorder="1" applyAlignment="1" applyProtection="1">
      <alignment vertical="center"/>
      <protection hidden="1"/>
    </xf>
    <xf numFmtId="0" fontId="18" fillId="8" borderId="12" xfId="5" applyFont="1" applyFill="1" applyBorder="1" applyAlignment="1" applyProtection="1">
      <alignment vertical="center"/>
      <protection hidden="1"/>
    </xf>
    <xf numFmtId="166" fontId="18" fillId="8" borderId="14" xfId="5" applyNumberFormat="1" applyFont="1" applyFill="1" applyBorder="1" applyAlignment="1" applyProtection="1">
      <alignment vertical="center"/>
      <protection hidden="1"/>
    </xf>
    <xf numFmtId="0" fontId="18" fillId="0" borderId="0" xfId="5" applyFont="1" applyBorder="1" applyAlignment="1" applyProtection="1">
      <alignment horizontal="left" vertical="center"/>
      <protection hidden="1"/>
    </xf>
    <xf numFmtId="166" fontId="18" fillId="0" borderId="0" xfId="1" applyFont="1" applyBorder="1" applyAlignment="1" applyProtection="1">
      <alignment horizontal="center" vertical="center"/>
      <protection hidden="1"/>
    </xf>
    <xf numFmtId="0" fontId="18" fillId="0" borderId="0" xfId="5" applyFont="1" applyBorder="1" applyAlignment="1" applyProtection="1">
      <alignment horizontal="center" vertical="center"/>
      <protection hidden="1"/>
    </xf>
    <xf numFmtId="0" fontId="18" fillId="9" borderId="7" xfId="5" applyFont="1" applyFill="1" applyBorder="1" applyAlignment="1" applyProtection="1">
      <alignment vertical="center"/>
      <protection hidden="1"/>
    </xf>
    <xf numFmtId="0" fontId="19" fillId="8" borderId="15" xfId="5" applyFont="1" applyFill="1" applyBorder="1" applyAlignment="1" applyProtection="1">
      <alignment vertical="center"/>
      <protection hidden="1"/>
    </xf>
    <xf numFmtId="166" fontId="18" fillId="0" borderId="0" xfId="1" applyFont="1" applyFill="1" applyBorder="1" applyAlignment="1" applyProtection="1">
      <alignment vertical="center"/>
      <protection hidden="1"/>
    </xf>
    <xf numFmtId="166" fontId="19" fillId="8" borderId="14" xfId="1" applyFont="1" applyFill="1" applyBorder="1" applyAlignment="1" applyProtection="1">
      <alignment vertical="center"/>
      <protection hidden="1"/>
    </xf>
    <xf numFmtId="0" fontId="19" fillId="0" borderId="0" xfId="5" applyFont="1" applyFill="1" applyBorder="1" applyAlignment="1" applyProtection="1">
      <alignment vertical="center"/>
      <protection hidden="1"/>
    </xf>
    <xf numFmtId="10" fontId="19" fillId="0" borderId="0" xfId="7" applyNumberFormat="1" applyFont="1" applyFill="1" applyBorder="1" applyAlignment="1" applyProtection="1">
      <alignment horizontal="left" vertical="center"/>
      <protection hidden="1"/>
    </xf>
    <xf numFmtId="166" fontId="19" fillId="9" borderId="14" xfId="5" applyNumberFormat="1" applyFont="1" applyFill="1" applyBorder="1" applyAlignment="1" applyProtection="1">
      <alignment vertical="center"/>
      <protection hidden="1"/>
    </xf>
    <xf numFmtId="164" fontId="19" fillId="0" borderId="0" xfId="5" applyNumberFormat="1" applyFont="1" applyFill="1" applyBorder="1" applyAlignment="1" applyProtection="1">
      <alignment vertical="center"/>
      <protection hidden="1"/>
    </xf>
    <xf numFmtId="9" fontId="18" fillId="8" borderId="10" xfId="5" applyNumberFormat="1" applyFont="1" applyFill="1" applyBorder="1" applyAlignment="1" applyProtection="1">
      <alignment horizontal="left" vertical="center"/>
      <protection hidden="1"/>
    </xf>
    <xf numFmtId="166" fontId="18" fillId="8" borderId="11" xfId="1" applyFont="1" applyFill="1" applyBorder="1" applyAlignment="1" applyProtection="1">
      <alignment vertical="center"/>
      <protection hidden="1"/>
    </xf>
    <xf numFmtId="9" fontId="18" fillId="8" borderId="12" xfId="7" applyFont="1" applyFill="1" applyBorder="1" applyAlignment="1" applyProtection="1">
      <alignment horizontal="left" vertical="center"/>
      <protection hidden="1"/>
    </xf>
    <xf numFmtId="0" fontId="18" fillId="9" borderId="18" xfId="5" applyFont="1" applyFill="1" applyBorder="1" applyAlignment="1" applyProtection="1">
      <alignment vertical="center"/>
      <protection hidden="1"/>
    </xf>
    <xf numFmtId="166" fontId="14" fillId="9" borderId="19" xfId="1" applyFont="1" applyFill="1" applyBorder="1" applyAlignment="1" applyProtection="1">
      <alignment vertical="center"/>
      <protection hidden="1"/>
    </xf>
    <xf numFmtId="4" fontId="19" fillId="9" borderId="19" xfId="5" applyNumberFormat="1" applyFont="1" applyFill="1" applyBorder="1" applyAlignment="1" applyProtection="1">
      <alignment vertical="center"/>
      <protection hidden="1"/>
    </xf>
    <xf numFmtId="0" fontId="18" fillId="8" borderId="20" xfId="5" applyFont="1" applyFill="1" applyBorder="1" applyAlignment="1" applyProtection="1">
      <alignment vertical="center"/>
      <protection hidden="1"/>
    </xf>
    <xf numFmtId="4" fontId="18" fillId="8" borderId="21" xfId="5" applyNumberFormat="1" applyFont="1" applyFill="1" applyBorder="1" applyAlignment="1" applyProtection="1">
      <alignment vertical="center"/>
      <protection hidden="1"/>
    </xf>
    <xf numFmtId="4" fontId="19" fillId="0" borderId="0" xfId="5" applyNumberFormat="1" applyFont="1" applyBorder="1" applyAlignment="1" applyProtection="1">
      <alignment vertical="center"/>
      <protection hidden="1"/>
    </xf>
    <xf numFmtId="4" fontId="18" fillId="9" borderId="19" xfId="5" applyNumberFormat="1" applyFont="1" applyFill="1" applyBorder="1" applyAlignment="1" applyProtection="1">
      <alignment vertical="center"/>
      <protection hidden="1"/>
    </xf>
    <xf numFmtId="4" fontId="19" fillId="0" borderId="0" xfId="5" applyNumberFormat="1" applyFont="1" applyFill="1" applyBorder="1" applyAlignment="1" applyProtection="1">
      <alignment vertical="center"/>
      <protection hidden="1"/>
    </xf>
    <xf numFmtId="49" fontId="19" fillId="0" borderId="0" xfId="5" applyNumberFormat="1" applyFont="1" applyFill="1" applyBorder="1" applyAlignment="1" applyProtection="1">
      <alignment vertical="center"/>
      <protection hidden="1"/>
    </xf>
    <xf numFmtId="0" fontId="18" fillId="8" borderId="6" xfId="5" applyFont="1" applyFill="1" applyBorder="1" applyAlignment="1" applyProtection="1">
      <alignment horizontal="center" vertical="center"/>
      <protection hidden="1"/>
    </xf>
    <xf numFmtId="166" fontId="19" fillId="9" borderId="10" xfId="1" applyFont="1" applyFill="1" applyBorder="1" applyAlignment="1" applyProtection="1">
      <alignment vertical="center"/>
      <protection hidden="1"/>
    </xf>
    <xf numFmtId="166" fontId="19" fillId="9" borderId="7" xfId="1" applyFont="1" applyFill="1" applyBorder="1" applyAlignment="1" applyProtection="1">
      <alignment vertical="center"/>
      <protection hidden="1"/>
    </xf>
    <xf numFmtId="166" fontId="19" fillId="9" borderId="12" xfId="1" applyFont="1" applyFill="1" applyBorder="1" applyAlignment="1" applyProtection="1">
      <alignment vertical="center"/>
      <protection hidden="1"/>
    </xf>
    <xf numFmtId="166" fontId="19" fillId="8" borderId="9" xfId="1" applyFont="1" applyFill="1" applyBorder="1" applyAlignment="1" applyProtection="1">
      <alignment horizontal="center" vertical="center"/>
      <protection hidden="1"/>
    </xf>
    <xf numFmtId="166" fontId="19" fillId="9" borderId="0" xfId="1" applyFont="1" applyFill="1" applyBorder="1" applyAlignment="1" applyProtection="1">
      <alignment vertical="center"/>
      <protection hidden="1"/>
    </xf>
    <xf numFmtId="0" fontId="19" fillId="8" borderId="27" xfId="5" applyFont="1" applyFill="1" applyBorder="1" applyAlignment="1" applyProtection="1">
      <alignment horizontal="center" vertical="center"/>
      <protection hidden="1"/>
    </xf>
    <xf numFmtId="166" fontId="19" fillId="9" borderId="8" xfId="1" applyFont="1" applyFill="1" applyBorder="1" applyAlignment="1" applyProtection="1">
      <alignment vertical="center"/>
      <protection hidden="1"/>
    </xf>
    <xf numFmtId="166" fontId="19" fillId="9" borderId="13" xfId="1" applyFont="1" applyFill="1" applyBorder="1" applyAlignment="1" applyProtection="1">
      <alignment vertical="center"/>
      <protection hidden="1"/>
    </xf>
    <xf numFmtId="166" fontId="19" fillId="11" borderId="5" xfId="1" applyFont="1" applyFill="1" applyBorder="1" applyAlignment="1" applyProtection="1">
      <alignment vertical="center"/>
      <protection hidden="1"/>
    </xf>
    <xf numFmtId="166" fontId="19" fillId="11" borderId="12" xfId="1" applyFont="1" applyFill="1" applyBorder="1" applyAlignment="1" applyProtection="1">
      <alignment vertical="center"/>
      <protection hidden="1"/>
    </xf>
    <xf numFmtId="4" fontId="18" fillId="8" borderId="22" xfId="5" applyNumberFormat="1" applyFont="1" applyFill="1" applyBorder="1" applyAlignment="1" applyProtection="1">
      <alignment vertical="center"/>
      <protection hidden="1"/>
    </xf>
    <xf numFmtId="4" fontId="19" fillId="9" borderId="0" xfId="5" applyNumberFormat="1" applyFont="1" applyFill="1" applyBorder="1" applyAlignment="1" applyProtection="1">
      <alignment vertical="center"/>
      <protection hidden="1"/>
    </xf>
    <xf numFmtId="0" fontId="19" fillId="9" borderId="9" xfId="1" applyNumberFormat="1" applyFont="1" applyFill="1" applyBorder="1" applyAlignment="1" applyProtection="1">
      <alignment vertical="center"/>
      <protection hidden="1"/>
    </xf>
    <xf numFmtId="0" fontId="19" fillId="9" borderId="18" xfId="5" applyFont="1" applyFill="1" applyBorder="1" applyAlignment="1" applyProtection="1">
      <alignment horizontal="left" vertical="center" indent="1"/>
      <protection hidden="1"/>
    </xf>
    <xf numFmtId="49" fontId="19" fillId="9" borderId="18" xfId="5" applyNumberFormat="1" applyFont="1" applyFill="1" applyBorder="1" applyAlignment="1" applyProtection="1">
      <alignment horizontal="left" vertical="center" indent="1"/>
      <protection hidden="1"/>
    </xf>
    <xf numFmtId="0" fontId="19" fillId="9" borderId="39" xfId="5" applyFont="1" applyFill="1" applyBorder="1" applyAlignment="1" applyProtection="1">
      <alignment vertical="center"/>
      <protection hidden="1"/>
    </xf>
    <xf numFmtId="166" fontId="19" fillId="9" borderId="40" xfId="1" applyFont="1" applyFill="1" applyBorder="1" applyAlignment="1" applyProtection="1">
      <alignment vertical="center"/>
      <protection hidden="1"/>
    </xf>
    <xf numFmtId="0" fontId="19" fillId="9" borderId="7" xfId="5" applyFont="1" applyFill="1" applyBorder="1" applyAlignment="1" applyProtection="1">
      <alignment horizontal="left" vertical="center" indent="1"/>
      <protection hidden="1"/>
    </xf>
    <xf numFmtId="0" fontId="19" fillId="9" borderId="10" xfId="5" applyFont="1" applyFill="1" applyBorder="1" applyAlignment="1" applyProtection="1">
      <alignment horizontal="left" vertical="center" indent="1"/>
      <protection hidden="1"/>
    </xf>
    <xf numFmtId="9" fontId="19" fillId="9" borderId="10" xfId="5" applyNumberFormat="1" applyFont="1" applyFill="1" applyBorder="1" applyAlignment="1" applyProtection="1">
      <alignment horizontal="left" vertical="center" indent="1"/>
      <protection hidden="1"/>
    </xf>
    <xf numFmtId="166" fontId="19" fillId="9" borderId="3" xfId="1" applyFont="1" applyFill="1" applyBorder="1" applyAlignment="1" applyProtection="1">
      <alignment horizontal="left" vertical="center" indent="1"/>
      <protection hidden="1"/>
    </xf>
    <xf numFmtId="166" fontId="19" fillId="9" borderId="4" xfId="1" applyFont="1" applyFill="1" applyBorder="1" applyAlignment="1" applyProtection="1">
      <alignment horizontal="left" vertical="center" indent="1"/>
      <protection hidden="1"/>
    </xf>
    <xf numFmtId="166" fontId="19" fillId="9" borderId="5" xfId="1" applyFont="1" applyFill="1" applyBorder="1" applyAlignment="1" applyProtection="1">
      <alignment horizontal="left" vertical="center" indent="1"/>
      <protection hidden="1"/>
    </xf>
    <xf numFmtId="0" fontId="19" fillId="9" borderId="12" xfId="5" applyFont="1" applyFill="1" applyBorder="1" applyAlignment="1" applyProtection="1">
      <alignment horizontal="left" vertical="center" indent="1"/>
      <protection hidden="1"/>
    </xf>
    <xf numFmtId="0" fontId="19" fillId="9" borderId="5" xfId="5" applyFont="1" applyFill="1" applyBorder="1" applyAlignment="1" applyProtection="1">
      <alignment horizontal="left" vertical="center" indent="1"/>
      <protection hidden="1"/>
    </xf>
    <xf numFmtId="0" fontId="18" fillId="8" borderId="5" xfId="5" applyFont="1" applyFill="1" applyBorder="1" applyAlignment="1" applyProtection="1">
      <alignment vertical="center"/>
      <protection hidden="1"/>
    </xf>
    <xf numFmtId="0" fontId="18" fillId="8" borderId="7" xfId="5" applyFont="1" applyFill="1" applyBorder="1" applyAlignment="1" applyProtection="1">
      <alignment horizontal="left" vertical="center"/>
      <protection hidden="1"/>
    </xf>
    <xf numFmtId="0" fontId="18" fillId="8" borderId="3" xfId="5" applyFont="1" applyFill="1" applyBorder="1" applyAlignment="1" applyProtection="1">
      <alignment horizontal="left" vertical="center"/>
      <protection hidden="1"/>
    </xf>
    <xf numFmtId="0" fontId="19" fillId="9" borderId="10" xfId="5" applyFont="1" applyFill="1" applyBorder="1" applyAlignment="1" applyProtection="1">
      <alignment horizontal="left" vertical="center" indent="2"/>
      <protection hidden="1"/>
    </xf>
    <xf numFmtId="165" fontId="19" fillId="9" borderId="10" xfId="5" applyNumberFormat="1" applyFont="1" applyFill="1" applyBorder="1" applyAlignment="1" applyProtection="1">
      <alignment horizontal="left" vertical="center" indent="1"/>
      <protection hidden="1"/>
    </xf>
    <xf numFmtId="0" fontId="31" fillId="0" borderId="0" xfId="0" applyFont="1" applyFill="1" applyAlignment="1" applyProtection="1">
      <alignment vertical="center"/>
      <protection hidden="1"/>
    </xf>
    <xf numFmtId="0" fontId="11" fillId="0" borderId="0" xfId="0" applyFont="1" applyFill="1" applyAlignment="1" applyProtection="1">
      <alignment vertical="center"/>
      <protection hidden="1"/>
    </xf>
    <xf numFmtId="0" fontId="11" fillId="0" borderId="0" xfId="0" applyFont="1" applyFill="1" applyBorder="1" applyAlignment="1" applyProtection="1">
      <alignment vertical="center"/>
      <protection hidden="1"/>
    </xf>
    <xf numFmtId="10" fontId="25" fillId="12" borderId="37" xfId="5" applyNumberFormat="1" applyFont="1" applyFill="1" applyBorder="1" applyAlignment="1" applyProtection="1">
      <alignment vertical="center"/>
      <protection locked="0" hidden="1"/>
    </xf>
    <xf numFmtId="4" fontId="25" fillId="12" borderId="37" xfId="5" applyNumberFormat="1" applyFont="1" applyFill="1" applyBorder="1" applyAlignment="1" applyProtection="1">
      <alignment vertical="center"/>
      <protection locked="0" hidden="1"/>
    </xf>
    <xf numFmtId="4" fontId="25" fillId="12" borderId="36" xfId="5" applyNumberFormat="1" applyFont="1" applyFill="1" applyBorder="1" applyAlignment="1" applyProtection="1">
      <alignment vertical="center"/>
      <protection locked="0" hidden="1"/>
    </xf>
    <xf numFmtId="10" fontId="25" fillId="12" borderId="35" xfId="7" applyNumberFormat="1" applyFont="1" applyFill="1" applyBorder="1" applyAlignment="1" applyProtection="1">
      <alignment horizontal="center" vertical="center"/>
      <protection locked="0" hidden="1"/>
    </xf>
    <xf numFmtId="166" fontId="25" fillId="12" borderId="11" xfId="1" applyFont="1" applyFill="1" applyBorder="1" applyAlignment="1" applyProtection="1">
      <alignment vertical="center"/>
      <protection locked="0" hidden="1"/>
    </xf>
    <xf numFmtId="166" fontId="25" fillId="12" borderId="38" xfId="1" applyFont="1" applyFill="1" applyBorder="1" applyAlignment="1" applyProtection="1">
      <alignment vertical="center"/>
      <protection locked="0" hidden="1"/>
    </xf>
    <xf numFmtId="166" fontId="25" fillId="12" borderId="35" xfId="1" applyFont="1" applyFill="1" applyBorder="1" applyAlignment="1" applyProtection="1">
      <alignment vertical="center"/>
      <protection locked="0" hidden="1"/>
    </xf>
    <xf numFmtId="166" fontId="25" fillId="12" borderId="17" xfId="1" applyFont="1" applyFill="1" applyBorder="1" applyAlignment="1" applyProtection="1">
      <alignment vertical="center"/>
      <protection locked="0" hidden="1"/>
    </xf>
    <xf numFmtId="167" fontId="25" fillId="12" borderId="32" xfId="1" applyNumberFormat="1" applyFont="1" applyFill="1" applyBorder="1" applyAlignment="1" applyProtection="1">
      <alignment vertical="center"/>
      <protection locked="0" hidden="1"/>
    </xf>
    <xf numFmtId="167" fontId="25" fillId="12" borderId="33" xfId="1" applyNumberFormat="1" applyFont="1" applyFill="1" applyBorder="1" applyAlignment="1" applyProtection="1">
      <alignment vertical="center"/>
      <protection locked="0" hidden="1"/>
    </xf>
    <xf numFmtId="167" fontId="25" fillId="12" borderId="34" xfId="1" applyNumberFormat="1" applyFont="1" applyFill="1" applyBorder="1" applyAlignment="1" applyProtection="1">
      <alignment vertical="center"/>
      <protection locked="0" hidden="1"/>
    </xf>
    <xf numFmtId="10" fontId="25" fillId="12" borderId="30" xfId="5" applyNumberFormat="1" applyFont="1" applyFill="1" applyBorder="1" applyAlignment="1" applyProtection="1">
      <alignment horizontal="center" vertical="center"/>
      <protection locked="0" hidden="1"/>
    </xf>
    <xf numFmtId="9" fontId="25" fillId="12" borderId="31" xfId="5" applyNumberFormat="1" applyFont="1" applyFill="1" applyBorder="1" applyAlignment="1" applyProtection="1">
      <alignment horizontal="center" vertical="center"/>
      <protection locked="0" hidden="1"/>
    </xf>
    <xf numFmtId="10" fontId="25" fillId="12" borderId="26" xfId="6" applyNumberFormat="1" applyFont="1" applyFill="1" applyBorder="1" applyAlignment="1" applyProtection="1">
      <alignment vertical="center"/>
      <protection locked="0" hidden="1"/>
    </xf>
    <xf numFmtId="166" fontId="25" fillId="12" borderId="28" xfId="1" applyFont="1" applyFill="1" applyBorder="1" applyAlignment="1" applyProtection="1">
      <alignment vertical="center"/>
      <protection locked="0" hidden="1"/>
    </xf>
    <xf numFmtId="166" fontId="25" fillId="12" borderId="26" xfId="1" applyFont="1" applyFill="1" applyBorder="1" applyAlignment="1" applyProtection="1">
      <alignment vertical="center"/>
      <protection locked="0" hidden="1"/>
    </xf>
    <xf numFmtId="166" fontId="25" fillId="12" borderId="29" xfId="1" applyFont="1" applyFill="1" applyBorder="1" applyAlignment="1" applyProtection="1">
      <alignment vertical="center"/>
      <protection locked="0" hidden="1"/>
    </xf>
    <xf numFmtId="0" fontId="23" fillId="0" borderId="0" xfId="5" applyFont="1" applyFill="1" applyAlignment="1" applyProtection="1">
      <alignment horizontal="center" vertical="center"/>
      <protection hidden="1"/>
    </xf>
    <xf numFmtId="0" fontId="34" fillId="0" borderId="0" xfId="4" applyFont="1" applyAlignment="1">
      <alignment horizontal="right"/>
    </xf>
    <xf numFmtId="0" fontId="6" fillId="3" borderId="0" xfId="8" applyFont="1" applyFill="1" applyAlignment="1">
      <alignment vertical="center"/>
    </xf>
    <xf numFmtId="0" fontId="3" fillId="4" borderId="0" xfId="8" applyFill="1" applyAlignment="1">
      <alignment vertical="center"/>
    </xf>
    <xf numFmtId="0" fontId="3" fillId="0" borderId="0" xfId="8" applyFill="1" applyAlignment="1">
      <alignment vertical="center"/>
    </xf>
    <xf numFmtId="0" fontId="3" fillId="0" borderId="0" xfId="8" applyFill="1" applyBorder="1" applyAlignment="1">
      <alignment vertical="center"/>
    </xf>
    <xf numFmtId="0" fontId="26" fillId="0" borderId="0" xfId="9" applyFont="1" applyFill="1" applyBorder="1" applyAlignment="1" applyProtection="1">
      <alignment horizontal="left" vertical="center"/>
    </xf>
    <xf numFmtId="0" fontId="35" fillId="0" borderId="0" xfId="8" applyFont="1" applyFill="1" applyBorder="1" applyAlignment="1">
      <alignment vertical="top"/>
    </xf>
    <xf numFmtId="0" fontId="36" fillId="0" borderId="0" xfId="10" applyFont="1" applyFill="1" applyBorder="1" applyAlignment="1" applyProtection="1">
      <alignment horizontal="left" vertical="center"/>
    </xf>
    <xf numFmtId="0" fontId="7" fillId="0" borderId="0" xfId="8" applyFont="1" applyFill="1" applyBorder="1" applyAlignment="1">
      <alignment horizontal="left" vertical="top" indent="3"/>
    </xf>
    <xf numFmtId="0" fontId="5" fillId="0" borderId="0" xfId="8" applyFont="1" applyFill="1" applyBorder="1" applyAlignment="1">
      <alignment vertical="top"/>
    </xf>
    <xf numFmtId="0" fontId="37" fillId="0" borderId="0" xfId="12" applyFont="1" applyFill="1" applyBorder="1" applyAlignment="1">
      <alignment horizontal="left"/>
    </xf>
    <xf numFmtId="0" fontId="38" fillId="0" borderId="0" xfId="11" applyFont="1" applyFill="1" applyBorder="1" applyAlignment="1">
      <alignment vertical="center"/>
    </xf>
    <xf numFmtId="0" fontId="40" fillId="15" borderId="0" xfId="2" applyFont="1" applyFill="1" applyBorder="1" applyAlignment="1" applyProtection="1">
      <alignment horizontal="center" vertical="center"/>
    </xf>
    <xf numFmtId="0" fontId="47" fillId="16" borderId="42" xfId="15" applyFont="1" applyFill="1" applyBorder="1" applyAlignment="1">
      <alignment horizontal="center" vertical="center"/>
    </xf>
    <xf numFmtId="0" fontId="3" fillId="0" borderId="0" xfId="18">
      <alignment vertical="center"/>
    </xf>
    <xf numFmtId="0" fontId="48" fillId="18" borderId="42" xfId="20" applyFont="1" applyFill="1" applyBorder="1" applyAlignment="1" applyProtection="1">
      <alignment horizontal="center" vertical="center"/>
    </xf>
    <xf numFmtId="0" fontId="49" fillId="16" borderId="42" xfId="15" applyFont="1" applyFill="1" applyBorder="1" applyAlignment="1">
      <alignment horizontal="center" vertical="center"/>
    </xf>
    <xf numFmtId="0" fontId="48" fillId="19" borderId="42" xfId="2" applyFont="1" applyFill="1" applyBorder="1" applyAlignment="1" applyProtection="1">
      <alignment horizontal="center" vertical="center"/>
    </xf>
    <xf numFmtId="0" fontId="19" fillId="0" borderId="0" xfId="15" applyFont="1" applyFill="1" applyBorder="1" applyAlignment="1">
      <alignment vertical="center"/>
    </xf>
    <xf numFmtId="0" fontId="50" fillId="7" borderId="0" xfId="18" applyFont="1" applyFill="1" applyProtection="1">
      <alignment vertical="center"/>
      <protection hidden="1"/>
    </xf>
    <xf numFmtId="0" fontId="19" fillId="20" borderId="0" xfId="15" applyFont="1" applyFill="1" applyBorder="1" applyAlignment="1" applyProtection="1">
      <alignment vertical="center"/>
      <protection hidden="1"/>
    </xf>
    <xf numFmtId="169" fontId="19" fillId="21" borderId="46" xfId="21" applyNumberFormat="1" applyFont="1" applyFill="1" applyBorder="1" applyAlignment="1" applyProtection="1">
      <alignment horizontal="left" vertical="center" wrapText="1" indent="1"/>
      <protection hidden="1"/>
    </xf>
    <xf numFmtId="9" fontId="19" fillId="21" borderId="44" xfId="21" applyNumberFormat="1" applyFont="1" applyFill="1" applyBorder="1" applyAlignment="1" applyProtection="1">
      <alignment horizontal="center" vertical="center" wrapText="1"/>
      <protection hidden="1"/>
    </xf>
    <xf numFmtId="169" fontId="19" fillId="21" borderId="0" xfId="21" applyNumberFormat="1" applyFont="1" applyFill="1" applyBorder="1" applyAlignment="1" applyProtection="1">
      <alignment horizontal="left" vertical="center" wrapText="1" indent="1"/>
      <protection hidden="1"/>
    </xf>
    <xf numFmtId="0" fontId="19" fillId="0" borderId="0" xfId="18" applyFont="1">
      <alignment vertical="center"/>
    </xf>
    <xf numFmtId="0" fontId="19" fillId="0" borderId="0" xfId="18" applyFont="1" applyAlignment="1">
      <alignment horizontal="left" vertical="center" indent="1"/>
    </xf>
    <xf numFmtId="0" fontId="19" fillId="0" borderId="0" xfId="18" applyFont="1" applyProtection="1">
      <alignment vertical="center"/>
      <protection hidden="1"/>
    </xf>
    <xf numFmtId="0" fontId="19" fillId="7" borderId="0" xfId="18" applyFont="1" applyFill="1" applyProtection="1">
      <alignment vertical="center"/>
      <protection hidden="1"/>
    </xf>
    <xf numFmtId="0" fontId="32" fillId="0" borderId="0" xfId="18" applyFont="1" applyFill="1" applyBorder="1" applyProtection="1">
      <alignment vertical="center"/>
      <protection hidden="1"/>
    </xf>
    <xf numFmtId="9" fontId="19" fillId="21" borderId="43" xfId="21" applyNumberFormat="1" applyFont="1" applyFill="1" applyBorder="1" applyAlignment="1" applyProtection="1">
      <alignment horizontal="center" vertical="center" wrapText="1"/>
      <protection hidden="1"/>
    </xf>
    <xf numFmtId="165" fontId="19" fillId="21" borderId="44" xfId="21" applyNumberFormat="1" applyFont="1" applyFill="1" applyBorder="1" applyAlignment="1" applyProtection="1">
      <alignment horizontal="center" vertical="center" wrapText="1"/>
      <protection hidden="1"/>
    </xf>
    <xf numFmtId="0" fontId="18" fillId="0" borderId="0" xfId="18" applyFont="1" applyFill="1" applyBorder="1" applyAlignment="1" applyProtection="1">
      <alignment horizontal="left" vertical="center" indent="1"/>
      <protection hidden="1"/>
    </xf>
    <xf numFmtId="0" fontId="19" fillId="0" borderId="0" xfId="18" applyFont="1" applyFill="1" applyBorder="1" applyAlignment="1" applyProtection="1">
      <alignment horizontal="left" vertical="center" indent="1"/>
      <protection hidden="1"/>
    </xf>
    <xf numFmtId="166" fontId="24" fillId="12" borderId="11" xfId="1" applyFont="1" applyFill="1" applyBorder="1" applyAlignment="1" applyProtection="1">
      <alignment vertical="center"/>
      <protection locked="0" hidden="1"/>
    </xf>
    <xf numFmtId="0" fontId="51" fillId="22" borderId="0" xfId="2" applyFont="1" applyFill="1" applyBorder="1" applyAlignment="1" applyProtection="1">
      <alignment horizontal="center" vertical="center"/>
    </xf>
    <xf numFmtId="0" fontId="27" fillId="23" borderId="0" xfId="2" applyFont="1" applyFill="1" applyBorder="1" applyAlignment="1" applyProtection="1">
      <alignment horizontal="left" vertical="center" wrapText="1"/>
    </xf>
    <xf numFmtId="0" fontId="3" fillId="0" borderId="0" xfId="8" applyFont="1" applyFill="1" applyBorder="1" applyAlignment="1">
      <alignment vertical="center"/>
    </xf>
    <xf numFmtId="0" fontId="44" fillId="14" borderId="0" xfId="11" applyFont="1" applyFill="1" applyBorder="1" applyAlignment="1">
      <alignment horizontal="center" vertical="center"/>
    </xf>
    <xf numFmtId="0" fontId="27" fillId="23" borderId="0" xfId="2" applyFont="1" applyFill="1" applyBorder="1" applyAlignment="1" applyProtection="1">
      <alignment horizontal="left" vertical="center" wrapText="1"/>
    </xf>
    <xf numFmtId="0" fontId="28" fillId="24" borderId="0" xfId="8" applyFont="1" applyFill="1" applyBorder="1" applyAlignment="1" applyProtection="1">
      <alignment horizontal="left" vertical="center" indent="1"/>
    </xf>
    <xf numFmtId="0" fontId="52" fillId="24" borderId="0" xfId="8" applyFont="1" applyFill="1" applyBorder="1" applyAlignment="1" applyProtection="1">
      <alignment horizontal="left" vertical="center" indent="1"/>
    </xf>
    <xf numFmtId="0" fontId="37" fillId="0" borderId="0" xfId="12" applyFont="1" applyFill="1" applyBorder="1" applyAlignment="1">
      <alignment horizontal="left"/>
    </xf>
    <xf numFmtId="0" fontId="40" fillId="15" borderId="0" xfId="2" applyFont="1" applyFill="1" applyBorder="1" applyAlignment="1" applyProtection="1">
      <alignment horizontal="center" vertical="center"/>
    </xf>
    <xf numFmtId="0" fontId="19" fillId="0" borderId="0" xfId="18" applyFont="1" applyFill="1" applyBorder="1" applyAlignment="1" applyProtection="1">
      <alignment horizontal="left" vertical="center" wrapText="1" indent="1"/>
      <protection hidden="1"/>
    </xf>
    <xf numFmtId="0" fontId="18" fillId="0" borderId="0" xfId="18" applyFont="1" applyFill="1" applyBorder="1" applyAlignment="1" applyProtection="1">
      <alignment horizontal="left" vertical="center" wrapText="1" indent="1"/>
      <protection hidden="1"/>
    </xf>
    <xf numFmtId="0" fontId="25" fillId="5" borderId="45" xfId="18" applyFont="1" applyFill="1" applyBorder="1" applyAlignment="1" applyProtection="1">
      <alignment horizontal="center" vertical="center" wrapText="1"/>
      <protection hidden="1"/>
    </xf>
    <xf numFmtId="0" fontId="25" fillId="5" borderId="47" xfId="18" applyFont="1" applyFill="1" applyBorder="1" applyAlignment="1" applyProtection="1">
      <alignment horizontal="center" vertical="center" wrapText="1"/>
      <protection hidden="1"/>
    </xf>
    <xf numFmtId="0" fontId="33" fillId="13" borderId="0" xfId="19" applyFont="1" applyFill="1" applyAlignment="1">
      <alignment horizontal="center" vertical="center"/>
    </xf>
    <xf numFmtId="0" fontId="18" fillId="8" borderId="23" xfId="5" applyFont="1" applyFill="1" applyBorder="1" applyAlignment="1" applyProtection="1">
      <alignment horizontal="center" vertical="center"/>
      <protection hidden="1"/>
    </xf>
    <xf numFmtId="0" fontId="18" fillId="8" borderId="24" xfId="5" applyFont="1" applyFill="1" applyBorder="1" applyAlignment="1" applyProtection="1">
      <alignment horizontal="center" vertical="center"/>
      <protection hidden="1"/>
    </xf>
    <xf numFmtId="0" fontId="18" fillId="8" borderId="25" xfId="5" applyFont="1" applyFill="1" applyBorder="1" applyAlignment="1" applyProtection="1">
      <alignment horizontal="center" vertical="center"/>
      <protection hidden="1"/>
    </xf>
    <xf numFmtId="0" fontId="33" fillId="13" borderId="0" xfId="0" applyFont="1" applyFill="1" applyBorder="1" applyAlignment="1" applyProtection="1">
      <alignment horizontal="center" vertical="center"/>
      <protection hidden="1"/>
    </xf>
  </cellXfs>
  <cellStyles count="22">
    <cellStyle name="Comma 2" xfId="1" xr:uid="{00000000-0005-0000-0000-000000000000}"/>
    <cellStyle name="Hyperlink" xfId="2" builtinId="8"/>
    <cellStyle name="Hyperlink 2" xfId="3" xr:uid="{00000000-0005-0000-0000-000002000000}"/>
    <cellStyle name="Hyperlink 2 2" xfId="13" xr:uid="{00000000-0005-0000-0000-000003000000}"/>
    <cellStyle name="Hyperlink 2 2 2" xfId="14" xr:uid="{00000000-0005-0000-0000-000004000000}"/>
    <cellStyle name="Hyperlink 2 2 2 2" xfId="20" xr:uid="{00000000-0005-0000-0000-000005000000}"/>
    <cellStyle name="Hyperlink 2 2 3" xfId="16" xr:uid="{00000000-0005-0000-0000-000006000000}"/>
    <cellStyle name="Naviatieknop" xfId="17" xr:uid="{00000000-0005-0000-0000-000007000000}"/>
    <cellStyle name="Normal" xfId="0" builtinId="0"/>
    <cellStyle name="Normal 2" xfId="4" xr:uid="{00000000-0005-0000-0000-000009000000}"/>
    <cellStyle name="Normal 2 2" xfId="8" xr:uid="{00000000-0005-0000-0000-00000A000000}"/>
    <cellStyle name="Normal 2 2 2" xfId="11" xr:uid="{00000000-0005-0000-0000-00000B000000}"/>
    <cellStyle name="Normal 2 2 2 2" xfId="19" xr:uid="{00000000-0005-0000-0000-00000C000000}"/>
    <cellStyle name="Normal 2 3" xfId="12" xr:uid="{00000000-0005-0000-0000-00000D000000}"/>
    <cellStyle name="Normal 2 3 3" xfId="18" xr:uid="{00000000-0005-0000-0000-00000E000000}"/>
    <cellStyle name="Normal 3" xfId="5" xr:uid="{00000000-0005-0000-0000-00000F000000}"/>
    <cellStyle name="Normal 3 2" xfId="9" xr:uid="{00000000-0005-0000-0000-000010000000}"/>
    <cellStyle name="Normal 5" xfId="10" xr:uid="{00000000-0005-0000-0000-000011000000}"/>
    <cellStyle name="Normal 5 2" xfId="15" xr:uid="{00000000-0005-0000-0000-000012000000}"/>
    <cellStyle name="Percent" xfId="6" builtinId="5"/>
    <cellStyle name="Percent 2" xfId="7" xr:uid="{00000000-0005-0000-0000-000014000000}"/>
    <cellStyle name="Percent 2 3" xfId="21"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B41919"/>
      <rgbColor rgb="00010000"/>
      <rgbColor rgb="009B9B95"/>
      <rgbColor rgb="00010000"/>
      <rgbColor rgb="00EB0505"/>
      <rgbColor rgb="00010000"/>
      <rgbColor rgb="005F5F5A"/>
      <rgbColor rgb="00DCDCDC"/>
      <rgbColor rgb="00010000"/>
      <rgbColor rgb="0091918C"/>
      <rgbColor rgb="00010000"/>
      <rgbColor rgb="00464646"/>
      <rgbColor rgb="00C0C0C0"/>
      <rgbColor rgb="0080808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808080"/>
      <rgbColor rgb="00C0C0C0"/>
      <rgbColor rgb="00DDDDDD"/>
      <rgbColor rgb="00777777"/>
      <rgbColor rgb="00FFFFFF"/>
      <rgbColor rgb="00969696"/>
      <rgbColor rgb="00EAEAEA"/>
      <rgbColor rgb="00010000"/>
      <rgbColor rgb="00010000"/>
      <rgbColor rgb="00000000"/>
      <rgbColor rgb="00297527"/>
      <rgbColor rgb="00B1C8A6"/>
      <rgbColor rgb="00CDCDCD"/>
      <rgbColor rgb="00010000"/>
      <rgbColor rgb="00969696"/>
      <rgbColor rgb="00010000"/>
      <rgbColor rgb="00010000"/>
      <rgbColor rgb="00010000"/>
      <rgbColor rgb="00000000"/>
      <rgbColor rgb="00000000"/>
      <rgbColor rgb="00010000"/>
      <rgbColor rgb="00010000"/>
      <rgbColor rgb="00333333"/>
    </indexedColors>
    <mruColors>
      <color rgb="FF00CED1"/>
      <color rgb="FF4B00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13</xdr:col>
      <xdr:colOff>0</xdr:colOff>
      <xdr:row>26</xdr:row>
      <xdr:rowOff>0</xdr:rowOff>
    </xdr:to>
    <xdr:sp macro="" textlink="">
      <xdr:nvSpPr>
        <xdr:cNvPr id="2" name="Rectangle 1" descr="50%">
          <a:extLst>
            <a:ext uri="{FF2B5EF4-FFF2-40B4-BE49-F238E27FC236}">
              <a16:creationId xmlns:a16="http://schemas.microsoft.com/office/drawing/2014/main" id="{4B924837-9FFD-4AED-A36F-1E06A87A1A32}"/>
            </a:ext>
          </a:extLst>
        </xdr:cNvPr>
        <xdr:cNvSpPr>
          <a:spLocks noChangeArrowheads="1"/>
        </xdr:cNvSpPr>
      </xdr:nvSpPr>
      <xdr:spPr bwMode="auto">
        <a:xfrm>
          <a:off x="381000" y="247650"/>
          <a:ext cx="8467725" cy="6858000"/>
        </a:xfrm>
        <a:prstGeom prst="rect">
          <a:avLst/>
        </a:prstGeom>
        <a:noFill/>
        <a:ln w="9525">
          <a:solidFill>
            <a:srgbClr xmlns:mc="http://schemas.openxmlformats.org/markup-compatibility/2006" xmlns:a14="http://schemas.microsoft.com/office/drawing/2010/main" val="91918C" mc:Ignorable="a14" a14:legacySpreadsheetColorIndex="19"/>
          </a:solidFill>
          <a:miter lim="800000"/>
          <a:headEnd/>
          <a:tailEnd/>
        </a:ln>
        <a:effectLst>
          <a:prstShdw prst="shdw17" dist="17961" dir="2700000">
            <a:srgbClr val="575754"/>
          </a:prstShdw>
        </a:effectLst>
        <a:extLst>
          <a:ext uri="{909E8E84-426E-40DD-AFC4-6F175D3DCCD1}">
            <a14:hiddenFill xmlns:a14="http://schemas.microsoft.com/office/drawing/2010/main">
              <a:blipFill dpi="0" rotWithShape="0">
                <a:blip xmlns:r="http://schemas.openxmlformats.org/officeDocument/2006/relationships" r:embed="rId1"/>
                <a:srcRect/>
                <a:tile tx="0" ty="0" sx="100000" sy="100000" flip="none" algn="tl"/>
              </a:blipFill>
            </a14:hiddenFill>
          </a:ext>
        </a:extLst>
      </xdr:spPr>
    </xdr:sp>
    <xdr:clientData fPrintsWithSheet="0"/>
  </xdr:twoCellAnchor>
  <xdr:twoCellAnchor>
    <xdr:from>
      <xdr:col>2</xdr:col>
      <xdr:colOff>0</xdr:colOff>
      <xdr:row>9</xdr:row>
      <xdr:rowOff>1</xdr:rowOff>
    </xdr:from>
    <xdr:to>
      <xdr:col>10</xdr:col>
      <xdr:colOff>695325</xdr:colOff>
      <xdr:row>15</xdr:row>
      <xdr:rowOff>180975</xdr:rowOff>
    </xdr:to>
    <xdr:sp macro="" textlink="">
      <xdr:nvSpPr>
        <xdr:cNvPr id="3" name="Text Box 8">
          <a:extLst>
            <a:ext uri="{FF2B5EF4-FFF2-40B4-BE49-F238E27FC236}">
              <a16:creationId xmlns:a16="http://schemas.microsoft.com/office/drawing/2014/main" id="{8E066F47-8107-409F-8EAF-541BE54E3D09}"/>
            </a:ext>
          </a:extLst>
        </xdr:cNvPr>
        <xdr:cNvSpPr txBox="1">
          <a:spLocks noChangeArrowheads="1"/>
        </xdr:cNvSpPr>
      </xdr:nvSpPr>
      <xdr:spPr bwMode="auto">
        <a:xfrm>
          <a:off x="723900" y="2219326"/>
          <a:ext cx="7524750" cy="2095499"/>
        </a:xfrm>
        <a:prstGeom prst="rect">
          <a:avLst/>
        </a:prstGeom>
        <a:noFill/>
        <a:ln>
          <a:noFill/>
        </a:ln>
        <a:effectLst>
          <a:prstShdw prst="shdw17" dist="17961" dir="2700000">
            <a:srgbClr xmlns:mc="http://schemas.openxmlformats.org/markup-compatibility/2006" xmlns:a14="http://schemas.microsoft.com/office/drawing/2010/main" val="8A8A8A" mc:Ignorable="a14" a14:legacySpreadsheetColorIndex="8">
              <a:gamma/>
              <a:shade val="60000"/>
              <a:invGamma/>
            </a:srgbClr>
          </a:prstShdw>
        </a:effectLst>
        <a:extLst>
          <a:ext uri="{909E8E84-426E-40DD-AFC4-6F175D3DCCD1}">
            <a14:hiddenFill xmlns:a14="http://schemas.microsoft.com/office/drawing/2010/main">
              <a:solidFill>
                <a:srgbClr xmlns:mc="http://schemas.openxmlformats.org/markup-compatibility/2006" val="E6E6E6" mc:Ignorable="a14" a14:legacySpreadsheetColorIndex="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44000" tIns="118800" rIns="90000" bIns="46800" spcCol="108000" anchor="t" upright="1"/>
        <a:lstStyle/>
        <a:p>
          <a:pPr rtl="0"/>
          <a:r>
            <a:rPr kumimoji="0" lang="en-GB" sz="1200" b="0" i="0" u="none" strike="noStrike" kern="0" cap="none" spc="0" normalizeH="0" baseline="0">
              <a:ln>
                <a:noFill/>
              </a:ln>
              <a:solidFill>
                <a:srgbClr val="4B0082"/>
              </a:solidFill>
              <a:effectLst/>
              <a:uLnTx/>
              <a:uFillTx/>
              <a:latin typeface="Tahoma"/>
              <a:ea typeface="Tahoma"/>
              <a:cs typeface="Tahoma"/>
            </a:rPr>
            <a:t>Stapt u over van een eenmanszaak naar een vennootschap, dan komt daar fiscaal gezien heel wat bij kijken. Een eenmanszaak en een vennootschap worden immers zeer verschillend belast en ook de overdracht van een eenmanszaak naar een vennootschap heeft belangrijke fiscale gevolgen. </a:t>
          </a:r>
          <a:r>
            <a:rPr kumimoji="0" lang="nl-BE" sz="1200" b="0" i="0" u="none" strike="noStrike" kern="0" cap="none" spc="0" normalizeH="0" baseline="0">
              <a:ln>
                <a:noFill/>
              </a:ln>
              <a:solidFill>
                <a:srgbClr val="4B0082"/>
              </a:solidFill>
              <a:effectLst/>
              <a:uLnTx/>
              <a:uFillTx/>
              <a:latin typeface="Tahoma"/>
              <a:ea typeface="Tahoma"/>
              <a:cs typeface="Tahoma"/>
            </a:rPr>
            <a:t>Nu de laatste fase van de belastinghervorming in voege getreden is</a:t>
          </a:r>
          <a:r>
            <a:rPr kumimoji="0" lang="en-GB" sz="1200" b="0" i="0" u="none" strike="noStrike" kern="0" cap="none" spc="0" normalizeH="0" baseline="0">
              <a:ln>
                <a:noFill/>
              </a:ln>
              <a:solidFill>
                <a:srgbClr val="4B0082"/>
              </a:solidFill>
              <a:effectLst/>
              <a:uLnTx/>
              <a:uFillTx/>
              <a:latin typeface="Tahoma"/>
              <a:ea typeface="Tahoma"/>
              <a:cs typeface="Tahoma"/>
            </a:rPr>
            <a:t>, rijst automatisch de vraag of de overstap van een eenmanszaak naar een vennootschap op fiscaal vlak nog interessant is.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a:ln>
              <a:noFill/>
            </a:ln>
            <a:solidFill>
              <a:srgbClr val="4B0082"/>
            </a:solidFill>
            <a:effectLst/>
            <a:uLnTx/>
            <a:uFillTx/>
            <a:latin typeface="Tahoma"/>
            <a:ea typeface="Tahoma"/>
            <a:cs typeface="Tahom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a:ln>
                <a:noFill/>
              </a:ln>
              <a:solidFill>
                <a:srgbClr val="4B0082"/>
              </a:solidFill>
              <a:effectLst/>
              <a:uLnTx/>
              <a:uFillTx/>
              <a:latin typeface="Tahoma"/>
              <a:ea typeface="Tahoma"/>
              <a:cs typeface="Tahoma"/>
            </a:rPr>
            <a:t>Met deze rekentool kunt u in grote lijnen het volgende berekenen: de belasting op de stopzettingsmeerwaarden, de belastingbesparing op de overgenomen activa en de registratierechten. U kunt ook een eenvoudige vergelijking maken op één jaar tussen een eenmanszaak en een vennootschap voor wat belastingen en sociale bijdragen betreft.</a:t>
          </a:r>
        </a:p>
      </xdr:txBody>
    </xdr:sp>
    <xdr:clientData/>
  </xdr:twoCellAnchor>
  <xdr:twoCellAnchor>
    <xdr:from>
      <xdr:col>10</xdr:col>
      <xdr:colOff>520700</xdr:colOff>
      <xdr:row>23</xdr:row>
      <xdr:rowOff>2722</xdr:rowOff>
    </xdr:from>
    <xdr:to>
      <xdr:col>11</xdr:col>
      <xdr:colOff>9525</xdr:colOff>
      <xdr:row>24</xdr:row>
      <xdr:rowOff>245383</xdr:rowOff>
    </xdr:to>
    <xdr:sp macro="" textlink="">
      <xdr:nvSpPr>
        <xdr:cNvPr id="6" name="Rectangle 29">
          <a:extLst>
            <a:ext uri="{FF2B5EF4-FFF2-40B4-BE49-F238E27FC236}">
              <a16:creationId xmlns:a16="http://schemas.microsoft.com/office/drawing/2014/main" id="{CFEC6CB0-1485-4C2D-90A5-BC3BD7E60BA4}"/>
            </a:ext>
          </a:extLst>
        </xdr:cNvPr>
        <xdr:cNvSpPr>
          <a:spLocks noChangeArrowheads="1"/>
        </xdr:cNvSpPr>
      </xdr:nvSpPr>
      <xdr:spPr bwMode="auto">
        <a:xfrm>
          <a:off x="8445500" y="7451272"/>
          <a:ext cx="98425" cy="490311"/>
        </a:xfrm>
        <a:prstGeom prst="rect">
          <a:avLst/>
        </a:prstGeom>
        <a:solidFill>
          <a:schemeClr val="bg1">
            <a:lumMod val="95000"/>
          </a:schemeClr>
        </a:solidFill>
        <a:ln w="9525">
          <a:noFill/>
          <a:miter lim="800000"/>
          <a:headEnd/>
          <a:tailEnd/>
        </a:ln>
      </xdr:spPr>
    </xdr:sp>
    <xdr:clientData/>
  </xdr:twoCellAnchor>
  <xdr:twoCellAnchor>
    <xdr:from>
      <xdr:col>14</xdr:col>
      <xdr:colOff>0</xdr:colOff>
      <xdr:row>2</xdr:row>
      <xdr:rowOff>0</xdr:rowOff>
    </xdr:from>
    <xdr:to>
      <xdr:col>18</xdr:col>
      <xdr:colOff>99060</xdr:colOff>
      <xdr:row>5</xdr:row>
      <xdr:rowOff>46990</xdr:rowOff>
    </xdr:to>
    <xdr:sp macro="" textlink="">
      <xdr:nvSpPr>
        <xdr:cNvPr id="7" name="Text Box 32">
          <a:extLst>
            <a:ext uri="{FF2B5EF4-FFF2-40B4-BE49-F238E27FC236}">
              <a16:creationId xmlns:a16="http://schemas.microsoft.com/office/drawing/2014/main" id="{2E6AF71C-127F-4375-B206-8E31E58423DE}"/>
            </a:ext>
          </a:extLst>
        </xdr:cNvPr>
        <xdr:cNvSpPr txBox="1">
          <a:spLocks noChangeArrowheads="1"/>
        </xdr:cNvSpPr>
      </xdr:nvSpPr>
      <xdr:spPr bwMode="auto">
        <a:xfrm>
          <a:off x="9229725" y="495300"/>
          <a:ext cx="1737360" cy="818515"/>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12700">
              <a:solidFill>
                <a:srgbClr xmlns:mc="http://schemas.openxmlformats.org/markup-compatibility/2006" val="000000" mc:Ignorable="a14" a14:legacySpreadsheetColorIndex="59"/>
              </a:solidFill>
              <a:miter lim="800000"/>
              <a:headEnd/>
              <a:tailEnd/>
            </a14:hiddenLine>
          </a:ext>
        </a:extLst>
      </xdr:spPr>
      <xdr:txBody>
        <a:bodyPr vertOverflow="clip" wrap="square" lIns="72000" tIns="46800" rIns="90000" bIns="46800" anchor="ctr" upright="1"/>
        <a:lstStyle/>
        <a:p>
          <a:r>
            <a:rPr lang="nl-BE" sz="800" b="1">
              <a:solidFill>
                <a:schemeClr val="bg1"/>
              </a:solidFill>
              <a:effectLst/>
              <a:latin typeface="Tahoma" panose="020B0604030504040204" pitchFamily="34" charset="0"/>
              <a:ea typeface="Tahoma" panose="020B0604030504040204" pitchFamily="34" charset="0"/>
              <a:cs typeface="Tahoma" panose="020B0604030504040204" pitchFamily="34" charset="0"/>
            </a:rPr>
            <a:t>Tip. U kunt uw berekening personaliseren: de filenaam</a:t>
          </a:r>
          <a:r>
            <a:rPr lang="nl-BE" sz="8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nl-BE" sz="800" b="1">
              <a:solidFill>
                <a:schemeClr val="bg1"/>
              </a:solidFill>
              <a:effectLst/>
              <a:latin typeface="Tahoma" panose="020B0604030504040204" pitchFamily="34" charset="0"/>
              <a:ea typeface="Tahoma" panose="020B0604030504040204" pitchFamily="34" charset="0"/>
              <a:cs typeface="Tahoma" panose="020B0604030504040204" pitchFamily="34" charset="0"/>
            </a:rPr>
            <a:t>waarmee u de tool bewaart, verschijnt in de header van de geprinte versie.</a:t>
          </a:r>
          <a:endParaRPr lang="en-GB" sz="8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2</xdr:col>
      <xdr:colOff>47625</xdr:colOff>
      <xdr:row>2</xdr:row>
      <xdr:rowOff>133350</xdr:rowOff>
    </xdr:from>
    <xdr:to>
      <xdr:col>3</xdr:col>
      <xdr:colOff>136089</xdr:colOff>
      <xdr:row>4</xdr:row>
      <xdr:rowOff>126303</xdr:rowOff>
    </xdr:to>
    <xdr:pic>
      <xdr:nvPicPr>
        <xdr:cNvPr id="8" name="Picture 7">
          <a:extLst>
            <a:ext uri="{FF2B5EF4-FFF2-40B4-BE49-F238E27FC236}">
              <a16:creationId xmlns:a16="http://schemas.microsoft.com/office/drawing/2014/main" id="{2F2638BC-8249-4B95-A54A-69F949C8A7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1525" y="628650"/>
          <a:ext cx="1421964" cy="573978"/>
        </a:xfrm>
        <a:prstGeom prst="rect">
          <a:avLst/>
        </a:prstGeom>
      </xdr:spPr>
    </xdr:pic>
    <xdr:clientData/>
  </xdr:twoCellAnchor>
  <xdr:twoCellAnchor>
    <xdr:from>
      <xdr:col>14</xdr:col>
      <xdr:colOff>0</xdr:colOff>
      <xdr:row>17</xdr:row>
      <xdr:rowOff>0</xdr:rowOff>
    </xdr:from>
    <xdr:to>
      <xdr:col>18</xdr:col>
      <xdr:colOff>99060</xdr:colOff>
      <xdr:row>19</xdr:row>
      <xdr:rowOff>9525</xdr:rowOff>
    </xdr:to>
    <xdr:sp macro="" textlink="">
      <xdr:nvSpPr>
        <xdr:cNvPr id="9" name="Text Box 32">
          <a:extLst>
            <a:ext uri="{FF2B5EF4-FFF2-40B4-BE49-F238E27FC236}">
              <a16:creationId xmlns:a16="http://schemas.microsoft.com/office/drawing/2014/main" id="{5FEDB642-38CF-40FC-A53E-DD3D2E448A76}"/>
            </a:ext>
          </a:extLst>
        </xdr:cNvPr>
        <xdr:cNvSpPr txBox="1">
          <a:spLocks noChangeArrowheads="1"/>
        </xdr:cNvSpPr>
      </xdr:nvSpPr>
      <xdr:spPr bwMode="auto">
        <a:xfrm>
          <a:off x="8782050" y="4667250"/>
          <a:ext cx="1654810" cy="517525"/>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12700">
              <a:solidFill>
                <a:srgbClr xmlns:mc="http://schemas.openxmlformats.org/markup-compatibility/2006" val="000000" mc:Ignorable="a14" a14:legacySpreadsheetColorIndex="59"/>
              </a:solidFill>
              <a:miter lim="800000"/>
              <a:headEnd/>
              <a:tailEnd/>
            </a14:hiddenLine>
          </a:ext>
        </a:extLst>
      </xdr:spPr>
      <xdr:txBody>
        <a:bodyPr vertOverflow="clip" wrap="square" lIns="72000" tIns="46800" rIns="90000" bIns="4680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lang="nl-BE" sz="800" b="1" i="0"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Open de checklists met </a:t>
          </a:r>
          <a:r>
            <a:rPr lang="nl-BE" sz="800" b="1" i="0" u="sng" baseline="0">
              <a:solidFill>
                <a:schemeClr val="bg1"/>
              </a:solidFill>
              <a:effectLst/>
              <a:latin typeface="Tahoma" panose="020B0604030504040204" pitchFamily="34" charset="0"/>
              <a:ea typeface="Tahoma" panose="020B0604030504040204" pitchFamily="34" charset="0"/>
              <a:cs typeface="Tahoma" panose="020B0604030504040204" pitchFamily="34" charset="0"/>
            </a:rPr>
            <a:t>Adobe Acrobat Reader</a:t>
          </a:r>
          <a:r>
            <a:rPr lang="nl-BE" sz="800" b="1" i="0"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om ze optimaal te kunnen gebruiken.</a:t>
          </a:r>
          <a:endParaRPr lang="en-GB" sz="8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endParaRPr lang="en-GB" sz="8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ownload.lefebvre-sarrut.be/dms?id_=15d45a51-39f1-4df3-a0b8-8e1a2de7dda2"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AK47"/>
  <sheetViews>
    <sheetView showGridLines="0" showRowColHeaders="0" tabSelected="1" workbookViewId="0"/>
  </sheetViews>
  <sheetFormatPr defaultColWidth="5.69921875" defaultRowHeight="20.149999999999999" customHeight="1"/>
  <cols>
    <col min="1" max="1" width="5.69921875" style="141" customWidth="1"/>
    <col min="2" max="2" width="5.09765625" style="141" customWidth="1"/>
    <col min="3" max="3" width="20" style="141" customWidth="1"/>
    <col min="4" max="5" width="13" style="141" customWidth="1"/>
    <col min="6" max="6" width="20" style="141" customWidth="1"/>
    <col min="7" max="8" width="13" style="141" customWidth="1"/>
    <col min="9" max="9" width="4.69921875" style="141" customWidth="1"/>
    <col min="10" max="10" width="5.69921875" style="141"/>
    <col min="11" max="11" width="11" style="141" customWidth="1"/>
    <col min="12" max="12" width="5.69921875" style="141" customWidth="1"/>
    <col min="13" max="13" width="2.69921875" style="141" customWidth="1"/>
    <col min="14" max="17" width="5.69921875" style="141" customWidth="1"/>
    <col min="18" max="18" width="7.3984375" style="141" customWidth="1"/>
    <col min="19" max="21" width="5.69921875" style="141" customWidth="1"/>
    <col min="22" max="22" width="8.3984375" style="141" customWidth="1"/>
    <col min="23" max="16384" width="5.69921875" style="141"/>
  </cols>
  <sheetData>
    <row r="1" spans="1:37" ht="20.149999999999999" customHeight="1">
      <c r="A1" s="140"/>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row>
    <row r="2" spans="1:37" ht="20.149999999999999" customHeight="1">
      <c r="A2" s="140"/>
      <c r="B2" s="142"/>
      <c r="C2" s="142"/>
      <c r="D2" s="142"/>
      <c r="E2" s="142"/>
      <c r="F2" s="142"/>
      <c r="G2" s="142"/>
      <c r="H2" s="142"/>
      <c r="I2" s="142"/>
      <c r="J2" s="142"/>
      <c r="K2" s="142"/>
      <c r="L2" s="142"/>
      <c r="M2" s="142"/>
      <c r="N2" s="140"/>
      <c r="O2" s="140"/>
      <c r="P2" s="140"/>
      <c r="Q2" s="140"/>
      <c r="R2" s="140"/>
      <c r="S2" s="140"/>
      <c r="T2" s="140"/>
      <c r="U2" s="140"/>
      <c r="V2" s="140"/>
      <c r="W2" s="140"/>
      <c r="X2" s="140"/>
      <c r="Y2" s="140"/>
      <c r="Z2" s="140"/>
      <c r="AA2" s="140"/>
      <c r="AB2" s="140"/>
      <c r="AC2" s="140"/>
      <c r="AD2" s="140"/>
      <c r="AE2" s="140"/>
      <c r="AF2" s="140"/>
      <c r="AG2" s="140"/>
      <c r="AH2" s="140"/>
      <c r="AI2" s="140"/>
      <c r="AJ2" s="140"/>
      <c r="AK2" s="140"/>
    </row>
    <row r="3" spans="1:37" ht="30.75" customHeight="1">
      <c r="A3" s="140"/>
      <c r="B3" s="143"/>
      <c r="C3" s="143"/>
      <c r="D3" s="143"/>
      <c r="E3" s="143"/>
      <c r="F3" s="143"/>
      <c r="G3" s="143"/>
      <c r="H3" s="143"/>
      <c r="I3" s="143"/>
      <c r="J3" s="143"/>
      <c r="K3" s="143"/>
      <c r="L3" s="143"/>
      <c r="M3" s="143"/>
      <c r="N3" s="140"/>
      <c r="O3" s="140"/>
      <c r="P3" s="140"/>
      <c r="Q3" s="140"/>
      <c r="R3" s="140"/>
      <c r="S3" s="140"/>
      <c r="T3" s="140"/>
      <c r="U3" s="140"/>
      <c r="V3" s="140"/>
      <c r="W3" s="140"/>
      <c r="X3" s="140"/>
      <c r="Y3" s="140"/>
      <c r="Z3" s="140"/>
      <c r="AA3" s="140"/>
      <c r="AB3" s="140"/>
      <c r="AC3" s="140"/>
      <c r="AD3" s="140"/>
      <c r="AE3" s="140"/>
      <c r="AF3" s="140"/>
      <c r="AG3" s="140"/>
      <c r="AH3" s="140"/>
      <c r="AI3" s="140"/>
      <c r="AJ3" s="140"/>
      <c r="AK3" s="140"/>
    </row>
    <row r="4" spans="1:37" ht="15" customHeight="1">
      <c r="A4" s="140"/>
      <c r="B4" s="143"/>
      <c r="C4" s="144"/>
      <c r="D4" s="143"/>
      <c r="E4" s="143"/>
      <c r="F4" s="143"/>
      <c r="G4" s="143"/>
      <c r="H4" s="143"/>
      <c r="I4" s="143"/>
      <c r="J4" s="143"/>
      <c r="K4" s="143"/>
      <c r="L4" s="143"/>
      <c r="M4" s="143"/>
      <c r="N4" s="140"/>
      <c r="O4" s="140"/>
      <c r="P4" s="140"/>
      <c r="Q4" s="140"/>
      <c r="R4" s="140"/>
      <c r="S4" s="140"/>
      <c r="T4" s="140"/>
      <c r="U4" s="140"/>
      <c r="V4" s="140"/>
      <c r="W4" s="140"/>
      <c r="X4" s="140"/>
      <c r="Y4" s="140"/>
      <c r="Z4" s="140"/>
      <c r="AA4" s="140"/>
      <c r="AB4" s="140"/>
      <c r="AC4" s="140"/>
      <c r="AD4" s="140"/>
      <c r="AE4" s="140"/>
      <c r="AF4" s="140"/>
      <c r="AG4" s="140"/>
      <c r="AH4" s="140"/>
      <c r="AI4" s="140"/>
      <c r="AJ4" s="140"/>
      <c r="AK4" s="140"/>
    </row>
    <row r="5" spans="1:37" ht="15" customHeight="1">
      <c r="A5" s="140"/>
      <c r="B5" s="143"/>
      <c r="C5" s="143"/>
      <c r="D5" s="145"/>
      <c r="E5" s="143"/>
      <c r="F5" s="143"/>
      <c r="G5" s="143"/>
      <c r="H5" s="143"/>
      <c r="I5" s="143"/>
      <c r="J5" s="143"/>
      <c r="K5" s="143"/>
      <c r="L5" s="143"/>
      <c r="M5" s="143"/>
      <c r="N5" s="140"/>
      <c r="O5" s="140"/>
      <c r="P5" s="140"/>
      <c r="Q5" s="140"/>
      <c r="R5" s="140"/>
      <c r="S5" s="140"/>
      <c r="T5" s="140"/>
      <c r="U5" s="140"/>
      <c r="V5" s="140"/>
      <c r="W5" s="140"/>
      <c r="X5" s="140"/>
      <c r="Y5" s="140"/>
      <c r="Z5" s="140"/>
      <c r="AA5" s="140"/>
      <c r="AB5" s="140"/>
      <c r="AC5" s="140"/>
      <c r="AD5" s="140"/>
      <c r="AE5" s="140"/>
      <c r="AF5" s="140"/>
      <c r="AG5" s="140"/>
      <c r="AH5" s="140"/>
      <c r="AI5" s="140"/>
      <c r="AJ5" s="140"/>
      <c r="AK5" s="140"/>
    </row>
    <row r="6" spans="1:37" ht="15" customHeight="1">
      <c r="A6" s="140"/>
      <c r="B6" s="142"/>
      <c r="C6" s="146" t="s">
        <v>112</v>
      </c>
      <c r="D6" s="142"/>
      <c r="E6" s="143"/>
      <c r="F6" s="143"/>
      <c r="G6" s="143"/>
      <c r="H6" s="143"/>
      <c r="I6" s="143"/>
      <c r="J6" s="143"/>
      <c r="K6" s="143"/>
      <c r="L6" s="143"/>
      <c r="M6" s="142"/>
      <c r="N6" s="140"/>
      <c r="O6" s="140"/>
      <c r="P6" s="140"/>
      <c r="Q6" s="140"/>
      <c r="R6" s="140"/>
      <c r="S6" s="140"/>
      <c r="T6" s="140"/>
      <c r="U6" s="140"/>
      <c r="V6" s="140"/>
      <c r="W6" s="140"/>
      <c r="X6" s="140"/>
      <c r="Y6" s="140"/>
      <c r="Z6" s="140"/>
      <c r="AA6" s="140"/>
      <c r="AB6" s="140"/>
      <c r="AC6" s="140"/>
      <c r="AD6" s="140"/>
      <c r="AE6" s="140"/>
      <c r="AF6" s="140"/>
      <c r="AG6" s="140"/>
      <c r="AH6" s="140"/>
      <c r="AI6" s="140"/>
      <c r="AJ6" s="140"/>
      <c r="AK6" s="140"/>
    </row>
    <row r="7" spans="1:37" ht="15" customHeight="1">
      <c r="A7" s="140"/>
      <c r="B7" s="142"/>
      <c r="C7" s="143"/>
      <c r="D7" s="143"/>
      <c r="E7" s="143"/>
      <c r="F7" s="143"/>
      <c r="G7" s="143"/>
      <c r="H7" s="143"/>
      <c r="I7" s="143"/>
      <c r="J7" s="143"/>
      <c r="K7" s="143"/>
      <c r="L7" s="143"/>
      <c r="M7" s="142"/>
      <c r="N7" s="140"/>
      <c r="O7" s="140"/>
      <c r="P7" s="140"/>
      <c r="Q7" s="140"/>
      <c r="R7" s="140"/>
      <c r="S7" s="140"/>
      <c r="T7" s="140"/>
      <c r="U7" s="140"/>
      <c r="V7" s="140"/>
      <c r="W7" s="140"/>
      <c r="X7" s="140"/>
      <c r="Y7" s="140"/>
      <c r="Z7" s="140"/>
      <c r="AA7" s="140"/>
      <c r="AB7" s="140"/>
      <c r="AC7" s="140"/>
      <c r="AD7" s="140"/>
      <c r="AE7" s="140"/>
      <c r="AF7" s="140"/>
      <c r="AG7" s="140"/>
      <c r="AH7" s="140"/>
      <c r="AI7" s="140"/>
      <c r="AJ7" s="140"/>
      <c r="AK7" s="140"/>
    </row>
    <row r="8" spans="1:37" ht="25.5" customHeight="1">
      <c r="A8" s="140"/>
      <c r="B8" s="142"/>
      <c r="C8" s="176" t="s">
        <v>90</v>
      </c>
      <c r="D8" s="176"/>
      <c r="E8" s="176"/>
      <c r="F8" s="176"/>
      <c r="G8" s="176"/>
      <c r="H8" s="176"/>
      <c r="I8" s="176"/>
      <c r="J8" s="176"/>
      <c r="K8" s="176"/>
      <c r="L8" s="143"/>
      <c r="M8" s="142"/>
      <c r="N8" s="140"/>
      <c r="O8" s="140"/>
      <c r="P8" s="140"/>
      <c r="Q8" s="140"/>
      <c r="R8" s="140"/>
      <c r="S8" s="140"/>
      <c r="T8" s="140"/>
      <c r="U8" s="140"/>
      <c r="V8" s="140"/>
      <c r="W8" s="140"/>
      <c r="X8" s="140"/>
      <c r="Y8" s="140"/>
      <c r="Z8" s="140"/>
      <c r="AA8" s="140"/>
      <c r="AB8" s="140"/>
      <c r="AC8" s="140"/>
      <c r="AD8" s="140"/>
      <c r="AE8" s="140"/>
      <c r="AF8" s="140"/>
      <c r="AG8" s="140"/>
      <c r="AH8" s="140"/>
      <c r="AI8" s="140"/>
      <c r="AJ8" s="140"/>
      <c r="AK8" s="140"/>
    </row>
    <row r="9" spans="1:37" ht="20.149999999999999" customHeight="1">
      <c r="A9" s="140"/>
      <c r="B9" s="142"/>
      <c r="C9" s="143"/>
      <c r="D9" s="143"/>
      <c r="E9" s="143"/>
      <c r="F9" s="143"/>
      <c r="G9" s="143"/>
      <c r="H9" s="143"/>
      <c r="I9" s="143"/>
      <c r="J9" s="143"/>
      <c r="K9" s="143"/>
      <c r="L9" s="143"/>
      <c r="M9" s="142"/>
      <c r="N9" s="140"/>
      <c r="O9" s="140"/>
      <c r="P9" s="140"/>
      <c r="Q9" s="140"/>
      <c r="R9" s="140"/>
      <c r="S9" s="140"/>
      <c r="T9" s="140"/>
      <c r="U9" s="140"/>
      <c r="V9" s="140"/>
      <c r="W9" s="140"/>
      <c r="X9" s="140"/>
      <c r="Y9" s="140"/>
      <c r="Z9" s="140"/>
      <c r="AA9" s="140"/>
      <c r="AB9" s="140"/>
      <c r="AC9" s="140"/>
      <c r="AD9" s="140"/>
      <c r="AE9" s="140"/>
      <c r="AF9" s="140"/>
      <c r="AG9" s="140"/>
      <c r="AH9" s="140"/>
      <c r="AI9" s="140"/>
      <c r="AJ9" s="140"/>
      <c r="AK9" s="140"/>
    </row>
    <row r="10" spans="1:37" ht="20.149999999999999" customHeight="1">
      <c r="A10" s="140"/>
      <c r="B10" s="142"/>
      <c r="C10" s="143"/>
      <c r="D10" s="143"/>
      <c r="E10" s="143"/>
      <c r="F10" s="143"/>
      <c r="G10" s="143"/>
      <c r="H10" s="143"/>
      <c r="I10" s="143"/>
      <c r="J10" s="143"/>
      <c r="K10" s="143"/>
      <c r="L10" s="143"/>
      <c r="M10" s="142"/>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row>
    <row r="11" spans="1:37" ht="20.149999999999999" customHeight="1">
      <c r="A11" s="140"/>
      <c r="B11" s="142"/>
      <c r="C11" s="143"/>
      <c r="D11" s="143"/>
      <c r="E11" s="143"/>
      <c r="F11" s="143"/>
      <c r="G11" s="143"/>
      <c r="H11" s="143"/>
      <c r="I11" s="143"/>
      <c r="J11" s="143"/>
      <c r="K11" s="143"/>
      <c r="L11" s="143"/>
      <c r="M11" s="142"/>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row>
    <row r="12" spans="1:37" ht="20.149999999999999" customHeight="1">
      <c r="A12" s="140"/>
      <c r="B12" s="142"/>
      <c r="C12" s="143"/>
      <c r="D12" s="143"/>
      <c r="E12" s="143"/>
      <c r="F12" s="143"/>
      <c r="G12" s="143"/>
      <c r="H12" s="143"/>
      <c r="I12" s="143"/>
      <c r="J12" s="143"/>
      <c r="K12" s="143"/>
      <c r="L12" s="143"/>
      <c r="M12" s="142"/>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row>
    <row r="13" spans="1:37" ht="30.75" customHeight="1">
      <c r="A13" s="140"/>
      <c r="B13" s="142"/>
      <c r="C13" s="143"/>
      <c r="D13" s="143"/>
      <c r="E13" s="143"/>
      <c r="F13" s="143"/>
      <c r="G13" s="143"/>
      <c r="H13" s="143"/>
      <c r="I13" s="143"/>
      <c r="J13" s="143"/>
      <c r="K13" s="143"/>
      <c r="L13" s="143"/>
      <c r="M13" s="142"/>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row>
    <row r="14" spans="1:37" ht="30.75" customHeight="1">
      <c r="A14" s="140"/>
      <c r="B14" s="142"/>
      <c r="C14" s="143"/>
      <c r="D14" s="143"/>
      <c r="E14" s="143"/>
      <c r="F14" s="143"/>
      <c r="G14" s="143"/>
      <c r="H14" s="143"/>
      <c r="I14" s="143"/>
      <c r="J14" s="143"/>
      <c r="K14" s="143"/>
      <c r="L14" s="143"/>
      <c r="M14" s="142"/>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row>
    <row r="15" spans="1:37" ht="30.75" customHeight="1">
      <c r="A15" s="140"/>
      <c r="B15" s="142"/>
      <c r="C15" s="143"/>
      <c r="D15" s="143"/>
      <c r="E15" s="143"/>
      <c r="F15" s="143"/>
      <c r="G15" s="143"/>
      <c r="H15" s="143"/>
      <c r="I15" s="143"/>
      <c r="J15" s="143"/>
      <c r="K15" s="143"/>
      <c r="L15" s="143"/>
      <c r="M15" s="142"/>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row>
    <row r="16" spans="1:37" ht="20.149999999999999" customHeight="1">
      <c r="A16" s="140"/>
      <c r="B16" s="142"/>
      <c r="C16" s="147"/>
      <c r="D16" s="143"/>
      <c r="E16" s="143"/>
      <c r="F16" s="143"/>
      <c r="G16" s="143"/>
      <c r="H16" s="143"/>
      <c r="I16" s="143"/>
      <c r="J16" s="143"/>
      <c r="K16" s="143"/>
      <c r="L16" s="143"/>
      <c r="M16" s="142"/>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row>
    <row r="17" spans="1:37" ht="20.149999999999999" customHeight="1">
      <c r="A17" s="140"/>
      <c r="B17" s="142"/>
      <c r="C17" s="148"/>
      <c r="D17" s="143"/>
      <c r="E17" s="143"/>
      <c r="F17" s="143"/>
      <c r="G17" s="143"/>
      <c r="H17" s="143"/>
      <c r="I17" s="143"/>
      <c r="J17" s="143"/>
      <c r="K17" s="143"/>
      <c r="L17" s="143"/>
      <c r="M17" s="142"/>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row>
    <row r="18" spans="1:37" ht="20.149999999999999" customHeight="1">
      <c r="A18" s="140"/>
      <c r="B18" s="142"/>
      <c r="C18" s="149" t="s">
        <v>113</v>
      </c>
      <c r="D18" s="143"/>
      <c r="E18" s="143"/>
      <c r="F18" s="149" t="s">
        <v>114</v>
      </c>
      <c r="G18" s="149"/>
      <c r="H18" s="143"/>
      <c r="I18" s="180" t="s">
        <v>129</v>
      </c>
      <c r="J18" s="180"/>
      <c r="K18" s="180"/>
      <c r="L18" s="143"/>
      <c r="M18" s="142"/>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row>
    <row r="19" spans="1:37" ht="20.149999999999999" customHeight="1">
      <c r="A19" s="140"/>
      <c r="B19" s="142"/>
      <c r="C19" s="150"/>
      <c r="D19" s="143"/>
      <c r="E19" s="143"/>
      <c r="F19" s="143"/>
      <c r="G19" s="143"/>
      <c r="H19" s="143"/>
      <c r="I19" s="143"/>
      <c r="J19" s="143"/>
      <c r="K19" s="143"/>
      <c r="L19" s="143"/>
      <c r="M19" s="142"/>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row>
    <row r="20" spans="1:37" ht="20.149999999999999" customHeight="1">
      <c r="A20" s="140"/>
      <c r="B20" s="142"/>
      <c r="C20" s="151" t="s">
        <v>115</v>
      </c>
      <c r="D20" s="143"/>
      <c r="E20" s="143"/>
      <c r="F20" s="151" t="s">
        <v>115</v>
      </c>
      <c r="G20" s="143"/>
      <c r="H20" s="143"/>
      <c r="I20" s="181" t="s">
        <v>115</v>
      </c>
      <c r="J20" s="181"/>
      <c r="K20" s="181"/>
      <c r="L20" s="143"/>
      <c r="M20" s="142"/>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row>
    <row r="21" spans="1:37" ht="20.149999999999999" customHeight="1">
      <c r="A21" s="140"/>
      <c r="B21" s="142"/>
      <c r="C21" s="143"/>
      <c r="D21" s="143"/>
      <c r="E21" s="143"/>
      <c r="F21" s="143"/>
      <c r="G21" s="143"/>
      <c r="H21" s="143"/>
      <c r="I21" s="143"/>
      <c r="J21" s="143"/>
      <c r="K21" s="143"/>
      <c r="L21" s="143"/>
      <c r="M21" s="142"/>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row>
    <row r="22" spans="1:37" ht="20.149999999999999" customHeight="1">
      <c r="A22" s="140"/>
      <c r="B22" s="142"/>
      <c r="C22" s="143"/>
      <c r="D22" s="143"/>
      <c r="E22" s="143"/>
      <c r="F22" s="143"/>
      <c r="G22" s="143"/>
      <c r="H22" s="143"/>
      <c r="I22" s="143"/>
      <c r="J22" s="143"/>
      <c r="K22" s="143"/>
      <c r="L22" s="143"/>
      <c r="M22" s="142"/>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row>
    <row r="23" spans="1:37" ht="20.149999999999999" customHeight="1">
      <c r="A23" s="140"/>
      <c r="B23" s="142"/>
      <c r="C23" s="143"/>
      <c r="D23" s="143"/>
      <c r="E23" s="143"/>
      <c r="F23" s="143"/>
      <c r="G23" s="143"/>
      <c r="H23" s="143"/>
      <c r="I23" s="143"/>
      <c r="J23" s="143"/>
      <c r="K23" s="143"/>
      <c r="L23" s="143"/>
      <c r="M23" s="142"/>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row>
    <row r="24" spans="1:37" ht="20.149999999999999" customHeight="1">
      <c r="A24" s="140"/>
      <c r="B24" s="142"/>
      <c r="C24" s="177" t="s">
        <v>130</v>
      </c>
      <c r="D24" s="177"/>
      <c r="E24" s="177"/>
      <c r="F24" s="177"/>
      <c r="G24" s="177"/>
      <c r="H24" s="174"/>
      <c r="I24" s="174"/>
      <c r="J24" s="178" t="s">
        <v>94</v>
      </c>
      <c r="K24" s="179"/>
      <c r="L24" s="175"/>
      <c r="M24" s="142"/>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row>
    <row r="25" spans="1:37" ht="20.149999999999999" customHeight="1">
      <c r="A25" s="140"/>
      <c r="B25" s="142"/>
      <c r="C25" s="177"/>
      <c r="D25" s="177"/>
      <c r="E25" s="177"/>
      <c r="F25" s="177"/>
      <c r="G25" s="177"/>
      <c r="H25" s="174"/>
      <c r="I25" s="174"/>
      <c r="J25" s="178" t="s">
        <v>95</v>
      </c>
      <c r="K25" s="179"/>
      <c r="L25" s="175"/>
      <c r="M25" s="142"/>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row>
    <row r="26" spans="1:37" ht="20.149999999999999" customHeight="1">
      <c r="A26" s="140"/>
      <c r="B26" s="142"/>
      <c r="C26" s="143"/>
      <c r="D26" s="142"/>
      <c r="E26" s="142"/>
      <c r="F26" s="142"/>
      <c r="G26" s="142"/>
      <c r="H26" s="142"/>
      <c r="I26" s="142"/>
      <c r="J26" s="142"/>
      <c r="K26" s="142"/>
      <c r="L26" s="142"/>
      <c r="M26" s="142"/>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row>
    <row r="27" spans="1:37" ht="20.149999999999999" customHeight="1">
      <c r="A27" s="140"/>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row>
    <row r="28" spans="1:37" ht="20.149999999999999" customHeight="1">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row>
    <row r="29" spans="1:37" ht="20.149999999999999" customHeight="1">
      <c r="A29" s="140"/>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row>
    <row r="30" spans="1:37" ht="20.149999999999999" customHeight="1">
      <c r="A30" s="140"/>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row>
    <row r="31" spans="1:37" ht="20.149999999999999" customHeight="1">
      <c r="A31" s="140"/>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row>
    <row r="32" spans="1:37" ht="20.149999999999999" customHeight="1">
      <c r="A32" s="140"/>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row>
    <row r="33" spans="1:37" ht="20.149999999999999" customHeight="1">
      <c r="A33" s="140"/>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row>
    <row r="34" spans="1:37" ht="20.149999999999999" customHeight="1">
      <c r="A34" s="140"/>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row>
    <row r="35" spans="1:37" ht="20.149999999999999" customHeight="1">
      <c r="A35" s="140"/>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row>
    <row r="36" spans="1:37" ht="20.149999999999999" customHeight="1">
      <c r="A36" s="140"/>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row>
    <row r="37" spans="1:37" ht="20.149999999999999" customHeight="1">
      <c r="A37" s="140"/>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row>
    <row r="38" spans="1:37" ht="20.149999999999999" customHeight="1">
      <c r="A38" s="140"/>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row>
    <row r="39" spans="1:37" ht="20.149999999999999" customHeight="1">
      <c r="A39" s="140"/>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row>
    <row r="40" spans="1:37" ht="20.149999999999999" customHeight="1">
      <c r="A40" s="140"/>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row>
    <row r="41" spans="1:37" ht="20.149999999999999" customHeight="1">
      <c r="A41" s="140"/>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row>
    <row r="42" spans="1:37" ht="20.149999999999999" customHeight="1">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row>
    <row r="43" spans="1:37" ht="20.149999999999999" customHeight="1">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row>
    <row r="44" spans="1:37" ht="20.149999999999999" customHeight="1">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row>
    <row r="45" spans="1:37" ht="20.149999999999999" customHeight="1">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row>
    <row r="46" spans="1:37" ht="20.149999999999999" customHeight="1">
      <c r="A46" s="140"/>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row>
    <row r="47" spans="1:37" ht="20.149999999999999" customHeight="1">
      <c r="A47" s="140"/>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row>
  </sheetData>
  <sheetProtection algorithmName="SHA-512" hashValue="pREGab7RoaKT+1nEDnrh3qtH8wahY6irx0u2bqGvuHjF5REgNdbNW+gRCazFxbmRrnGxnhrR5HvxnHPVixFopA==" saltValue="nhkIJOn2BkNCGylnbxX3xQ==" spinCount="100000" sheet="1" objects="1" scenarios="1"/>
  <mergeCells count="6">
    <mergeCell ref="C8:K8"/>
    <mergeCell ref="C24:G25"/>
    <mergeCell ref="J24:K24"/>
    <mergeCell ref="J25:K25"/>
    <mergeCell ref="I18:K18"/>
    <mergeCell ref="I20:K20"/>
  </mergeCells>
  <hyperlinks>
    <hyperlink ref="F20" location="'2'!A1" tooltip="Reken zelf!" display="} Klik hier" xr:uid="{00000000-0004-0000-0000-000000000000}"/>
    <hyperlink ref="C20" location="'1'!A1" tooltip="Nota van de redactie" display="} Klik hier" xr:uid="{00000000-0004-0000-0000-000001000000}"/>
    <hyperlink ref="I20" location="'2'!A1" tooltip="Reken zelf!" display="} Klik hier" xr:uid="{00000000-0004-0000-0000-000002000000}"/>
    <hyperlink ref="I20:K20" r:id="rId1" tooltip="Checklist" display="} Klik hier" xr:uid="{00000000-0004-0000-0000-000003000000}"/>
  </hyperlinks>
  <pageMargins left="0.75" right="0.75" top="1" bottom="1" header="0.5" footer="0.5"/>
  <pageSetup paperSize="9" orientation="portrait" r:id="rId2"/>
  <headerFooter alignWithMargins="0">
    <oddHeader>&amp;C&amp;Z&amp;F</oddHeader>
    <oddFooter>&amp;C&amp;P/&amp;N</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64"/>
  <sheetViews>
    <sheetView showGridLines="0" showRowColHeaders="0" zoomScaleNormal="100" workbookViewId="0">
      <selection activeCell="I2" sqref="I2"/>
    </sheetView>
  </sheetViews>
  <sheetFormatPr defaultColWidth="9.09765625" defaultRowHeight="11.5"/>
  <cols>
    <col min="1" max="1" width="5.69921875" style="153" customWidth="1"/>
    <col min="2" max="2" width="41.3984375" style="153" customWidth="1"/>
    <col min="3" max="3" width="26.296875" style="153" customWidth="1"/>
    <col min="4" max="4" width="26" style="153" customWidth="1"/>
    <col min="5" max="5" width="10.59765625" style="153" customWidth="1"/>
    <col min="6" max="6" width="12" style="153" customWidth="1"/>
    <col min="7" max="7" width="13.296875" style="153" customWidth="1"/>
    <col min="8" max="12" width="5.69921875" style="153" customWidth="1"/>
    <col min="13" max="16384" width="9.09765625" style="153"/>
  </cols>
  <sheetData>
    <row r="1" spans="2:13" ht="16" customHeight="1" thickBot="1"/>
    <row r="2" spans="2:13" ht="30" customHeight="1" thickBot="1">
      <c r="B2" s="186" t="s">
        <v>113</v>
      </c>
      <c r="C2" s="186"/>
      <c r="D2" s="186"/>
      <c r="E2" s="186"/>
      <c r="F2" s="186"/>
      <c r="G2" s="186"/>
      <c r="I2" s="154" t="s">
        <v>0</v>
      </c>
      <c r="J2" s="155" t="s">
        <v>1</v>
      </c>
      <c r="K2" s="152" t="s">
        <v>2</v>
      </c>
      <c r="L2" s="156" t="s">
        <v>3</v>
      </c>
      <c r="M2" s="157"/>
    </row>
    <row r="3" spans="2:13" ht="16" customHeight="1">
      <c r="I3" s="158"/>
      <c r="J3" s="158"/>
      <c r="K3" s="158"/>
      <c r="L3" s="158"/>
      <c r="M3" s="159"/>
    </row>
    <row r="4" spans="2:13" ht="23.25" customHeight="1">
      <c r="B4" s="167" t="s">
        <v>116</v>
      </c>
      <c r="I4" s="158"/>
      <c r="J4" s="158"/>
      <c r="K4" s="158"/>
      <c r="L4" s="158"/>
      <c r="M4" s="159"/>
    </row>
    <row r="5" spans="2:13" ht="50.25" customHeight="1">
      <c r="B5" s="182" t="s">
        <v>131</v>
      </c>
      <c r="C5" s="182"/>
      <c r="D5" s="182"/>
      <c r="E5" s="182"/>
      <c r="F5" s="182"/>
      <c r="G5" s="182"/>
      <c r="I5" s="158"/>
      <c r="J5" s="158"/>
      <c r="K5" s="158"/>
      <c r="L5" s="158"/>
      <c r="M5" s="159"/>
    </row>
    <row r="6" spans="2:13" ht="30" customHeight="1">
      <c r="B6" s="182" t="s">
        <v>132</v>
      </c>
      <c r="C6" s="182"/>
      <c r="D6" s="182"/>
      <c r="E6" s="182"/>
      <c r="F6" s="182"/>
      <c r="G6" s="182"/>
      <c r="I6" s="158"/>
      <c r="J6" s="158"/>
      <c r="K6" s="158"/>
      <c r="L6" s="158"/>
      <c r="M6" s="159"/>
    </row>
    <row r="7" spans="2:13" ht="24.75" customHeight="1">
      <c r="B7" s="182" t="s">
        <v>117</v>
      </c>
      <c r="C7" s="182"/>
      <c r="D7" s="182"/>
      <c r="E7" s="182"/>
      <c r="F7" s="182"/>
      <c r="G7" s="182"/>
      <c r="I7" s="158"/>
      <c r="J7" s="158"/>
      <c r="K7" s="158"/>
      <c r="L7" s="158"/>
      <c r="M7" s="159"/>
    </row>
    <row r="8" spans="2:13" ht="19.5" customHeight="1">
      <c r="B8" s="183" t="s">
        <v>118</v>
      </c>
      <c r="C8" s="182"/>
      <c r="D8" s="182"/>
      <c r="E8" s="182"/>
      <c r="F8" s="182"/>
      <c r="G8" s="182"/>
      <c r="I8" s="158"/>
      <c r="J8" s="158"/>
      <c r="K8" s="158"/>
      <c r="L8" s="158"/>
      <c r="M8" s="159"/>
    </row>
    <row r="9" spans="2:13" ht="26.25" customHeight="1">
      <c r="B9" s="184" t="s">
        <v>119</v>
      </c>
      <c r="C9" s="185"/>
      <c r="I9" s="158"/>
      <c r="J9" s="158"/>
      <c r="K9" s="158"/>
      <c r="L9" s="158"/>
      <c r="M9" s="159"/>
    </row>
    <row r="10" spans="2:13" ht="22" customHeight="1">
      <c r="B10" s="160" t="s">
        <v>120</v>
      </c>
      <c r="C10" s="168">
        <v>0.33</v>
      </c>
      <c r="I10" s="158"/>
      <c r="J10" s="158"/>
      <c r="K10" s="158"/>
      <c r="L10" s="158"/>
      <c r="M10" s="159"/>
    </row>
    <row r="11" spans="2:13" ht="22" customHeight="1">
      <c r="B11" s="162" t="s">
        <v>140</v>
      </c>
      <c r="C11" s="161" t="s">
        <v>133</v>
      </c>
      <c r="I11" s="158"/>
      <c r="J11" s="158"/>
      <c r="K11" s="158"/>
      <c r="L11" s="158"/>
      <c r="M11" s="159"/>
    </row>
    <row r="12" spans="2:13" ht="22" customHeight="1">
      <c r="B12" s="162" t="s">
        <v>81</v>
      </c>
      <c r="C12" s="169">
        <v>0.16500000000000001</v>
      </c>
      <c r="I12" s="158"/>
      <c r="J12" s="158"/>
      <c r="K12" s="158"/>
      <c r="L12" s="158"/>
      <c r="M12" s="159"/>
    </row>
    <row r="13" spans="2:13" ht="22" customHeight="1">
      <c r="B13" s="162" t="s">
        <v>121</v>
      </c>
      <c r="C13" s="161" t="s">
        <v>133</v>
      </c>
      <c r="I13" s="158"/>
      <c r="J13" s="158"/>
      <c r="K13" s="158"/>
      <c r="L13" s="158"/>
      <c r="M13" s="159"/>
    </row>
    <row r="14" spans="2:13" ht="8.25" customHeight="1">
      <c r="I14" s="158"/>
      <c r="J14" s="158"/>
      <c r="K14" s="158"/>
      <c r="L14" s="158"/>
      <c r="M14" s="159"/>
    </row>
    <row r="15" spans="2:13" ht="16" customHeight="1">
      <c r="B15" s="164" t="s">
        <v>134</v>
      </c>
      <c r="I15" s="158"/>
      <c r="J15" s="158"/>
      <c r="K15" s="158"/>
      <c r="L15" s="158"/>
      <c r="M15" s="159"/>
    </row>
    <row r="16" spans="2:13" ht="13.5" customHeight="1">
      <c r="B16" s="163"/>
      <c r="I16" s="158"/>
      <c r="J16" s="158"/>
      <c r="K16" s="158"/>
      <c r="L16" s="158"/>
      <c r="M16" s="159"/>
    </row>
    <row r="17" spans="1:13" ht="16" customHeight="1">
      <c r="B17" s="164" t="s">
        <v>141</v>
      </c>
      <c r="I17" s="158"/>
      <c r="J17" s="158"/>
      <c r="K17" s="158"/>
      <c r="L17" s="158"/>
      <c r="M17" s="159"/>
    </row>
    <row r="18" spans="1:13" ht="16" customHeight="1">
      <c r="A18" s="165"/>
      <c r="B18" s="165"/>
      <c r="C18" s="165"/>
      <c r="D18" s="165"/>
      <c r="E18" s="165"/>
      <c r="F18" s="165"/>
      <c r="G18" s="165"/>
      <c r="H18" s="165"/>
      <c r="I18" s="166"/>
      <c r="J18" s="166"/>
      <c r="K18" s="166"/>
      <c r="L18" s="158"/>
    </row>
    <row r="19" spans="1:13" ht="24" customHeight="1">
      <c r="A19" s="165"/>
      <c r="B19" s="167" t="s">
        <v>122</v>
      </c>
      <c r="C19" s="165"/>
      <c r="D19" s="165"/>
      <c r="E19" s="165"/>
      <c r="F19" s="165"/>
      <c r="G19" s="165"/>
      <c r="H19" s="165"/>
      <c r="I19" s="166"/>
      <c r="J19" s="166"/>
      <c r="K19" s="166"/>
      <c r="L19" s="158"/>
    </row>
    <row r="20" spans="1:13" ht="38.25" customHeight="1">
      <c r="A20" s="165"/>
      <c r="B20" s="183" t="s">
        <v>137</v>
      </c>
      <c r="C20" s="182"/>
      <c r="D20" s="182"/>
      <c r="E20" s="182"/>
      <c r="F20" s="182"/>
      <c r="G20" s="182"/>
      <c r="H20" s="165"/>
      <c r="I20" s="166"/>
      <c r="J20" s="166"/>
      <c r="K20" s="166"/>
      <c r="L20" s="158"/>
    </row>
    <row r="21" spans="1:13" ht="16" customHeight="1">
      <c r="A21" s="165"/>
      <c r="B21" s="165"/>
      <c r="C21" s="165"/>
      <c r="D21" s="165"/>
      <c r="E21" s="165"/>
      <c r="F21" s="165"/>
      <c r="G21" s="165"/>
      <c r="H21" s="165"/>
      <c r="I21" s="166"/>
      <c r="J21" s="166"/>
      <c r="K21" s="166"/>
      <c r="L21" s="158"/>
    </row>
    <row r="22" spans="1:13" ht="24" customHeight="1">
      <c r="A22" s="165"/>
      <c r="B22" s="167" t="s">
        <v>123</v>
      </c>
      <c r="C22" s="165"/>
      <c r="D22" s="165"/>
      <c r="E22" s="165"/>
      <c r="F22" s="165"/>
      <c r="G22" s="165"/>
      <c r="H22" s="165"/>
      <c r="I22" s="166"/>
      <c r="J22" s="166"/>
      <c r="K22" s="166"/>
      <c r="L22" s="158"/>
    </row>
    <row r="23" spans="1:13" ht="30.75" customHeight="1">
      <c r="A23" s="165"/>
      <c r="B23" s="183" t="s">
        <v>138</v>
      </c>
      <c r="C23" s="182"/>
      <c r="D23" s="182"/>
      <c r="E23" s="182"/>
      <c r="F23" s="182"/>
      <c r="G23" s="182"/>
      <c r="H23" s="165"/>
      <c r="I23" s="166"/>
      <c r="J23" s="166"/>
      <c r="K23" s="166"/>
      <c r="L23" s="158"/>
    </row>
    <row r="24" spans="1:13" ht="26.25" customHeight="1">
      <c r="A24" s="165"/>
      <c r="B24" s="183" t="s">
        <v>135</v>
      </c>
      <c r="C24" s="182"/>
      <c r="D24" s="182"/>
      <c r="E24" s="182"/>
      <c r="F24" s="182"/>
      <c r="G24" s="182"/>
      <c r="H24" s="165"/>
      <c r="I24" s="166"/>
      <c r="J24" s="166"/>
      <c r="K24" s="166"/>
      <c r="L24" s="158"/>
    </row>
    <row r="25" spans="1:13" ht="36" customHeight="1">
      <c r="A25" s="165"/>
      <c r="B25" s="183" t="s">
        <v>124</v>
      </c>
      <c r="C25" s="182"/>
      <c r="D25" s="182"/>
      <c r="E25" s="182"/>
      <c r="F25" s="182"/>
      <c r="G25" s="182"/>
      <c r="H25" s="165"/>
      <c r="I25" s="166"/>
      <c r="J25" s="166"/>
      <c r="K25" s="166"/>
      <c r="L25" s="158"/>
    </row>
    <row r="26" spans="1:13" ht="30" customHeight="1">
      <c r="A26" s="165"/>
      <c r="B26" s="183" t="s">
        <v>125</v>
      </c>
      <c r="C26" s="182"/>
      <c r="D26" s="182"/>
      <c r="E26" s="182"/>
      <c r="F26" s="182"/>
      <c r="G26" s="182"/>
      <c r="H26" s="165"/>
      <c r="I26" s="166"/>
      <c r="J26" s="166"/>
      <c r="K26" s="166"/>
      <c r="L26" s="158"/>
    </row>
    <row r="27" spans="1:13" ht="16" customHeight="1">
      <c r="A27" s="165"/>
      <c r="B27" s="170" t="s">
        <v>126</v>
      </c>
      <c r="C27" s="171"/>
      <c r="D27" s="171"/>
      <c r="E27" s="171"/>
      <c r="F27" s="171"/>
      <c r="G27" s="171"/>
      <c r="H27" s="165"/>
      <c r="I27" s="166"/>
      <c r="J27" s="166"/>
      <c r="K27" s="166"/>
      <c r="L27" s="158"/>
    </row>
    <row r="28" spans="1:13" ht="24.75" customHeight="1">
      <c r="A28" s="165"/>
      <c r="B28" s="182" t="s">
        <v>127</v>
      </c>
      <c r="C28" s="182"/>
      <c r="D28" s="182"/>
      <c r="E28" s="182"/>
      <c r="F28" s="182"/>
      <c r="G28" s="182"/>
      <c r="H28" s="165"/>
      <c r="I28" s="166"/>
      <c r="J28" s="166"/>
      <c r="K28" s="166"/>
      <c r="L28" s="158"/>
    </row>
    <row r="29" spans="1:13" ht="27.75" customHeight="1">
      <c r="A29" s="165"/>
      <c r="B29" s="182" t="s">
        <v>139</v>
      </c>
      <c r="C29" s="182"/>
      <c r="D29" s="182"/>
      <c r="E29" s="182"/>
      <c r="F29" s="182"/>
      <c r="G29" s="182"/>
      <c r="H29" s="165"/>
      <c r="I29" s="166"/>
      <c r="J29" s="166"/>
      <c r="K29" s="166"/>
      <c r="L29" s="158"/>
    </row>
    <row r="30" spans="1:13" ht="21.75" customHeight="1">
      <c r="A30" s="165"/>
      <c r="B30" s="182" t="s">
        <v>128</v>
      </c>
      <c r="C30" s="182"/>
      <c r="D30" s="182"/>
      <c r="E30" s="182"/>
      <c r="F30" s="182"/>
      <c r="G30" s="182"/>
      <c r="H30" s="165"/>
      <c r="I30" s="166"/>
      <c r="J30" s="166"/>
      <c r="K30" s="166"/>
      <c r="L30" s="158"/>
    </row>
    <row r="31" spans="1:13" ht="24.75" customHeight="1">
      <c r="A31" s="165"/>
      <c r="B31" s="183" t="s">
        <v>136</v>
      </c>
      <c r="C31" s="182"/>
      <c r="D31" s="182"/>
      <c r="E31" s="182"/>
      <c r="F31" s="182"/>
      <c r="G31" s="182"/>
      <c r="H31" s="165"/>
      <c r="I31" s="166"/>
      <c r="J31" s="166"/>
      <c r="K31" s="166"/>
      <c r="L31" s="158"/>
    </row>
    <row r="32" spans="1:13" ht="16" customHeight="1">
      <c r="A32" s="165"/>
      <c r="B32" s="165"/>
      <c r="C32" s="165"/>
      <c r="D32" s="165"/>
      <c r="E32" s="165"/>
      <c r="F32" s="165"/>
      <c r="G32" s="165"/>
      <c r="H32" s="165"/>
      <c r="I32" s="166"/>
      <c r="J32" s="166"/>
      <c r="K32" s="166"/>
      <c r="L32" s="158"/>
    </row>
    <row r="33" spans="1:12" ht="16" customHeight="1">
      <c r="A33" s="158"/>
      <c r="B33" s="158"/>
      <c r="C33" s="158"/>
      <c r="D33" s="158"/>
      <c r="E33" s="158"/>
      <c r="F33" s="158"/>
      <c r="G33" s="158"/>
      <c r="H33" s="158"/>
      <c r="I33" s="158"/>
      <c r="J33" s="158"/>
      <c r="K33" s="158"/>
      <c r="L33" s="158"/>
    </row>
    <row r="34" spans="1:12" ht="16" customHeight="1"/>
    <row r="35" spans="1:12" ht="16" customHeight="1"/>
    <row r="36" spans="1:12" ht="16" customHeight="1"/>
    <row r="37" spans="1:12" ht="16" customHeight="1"/>
    <row r="38" spans="1:12" ht="16" customHeight="1"/>
    <row r="39" spans="1:12" ht="16" customHeight="1"/>
    <row r="40" spans="1:12" ht="16" customHeight="1"/>
    <row r="41" spans="1:12" ht="16" customHeight="1"/>
    <row r="42" spans="1:12" ht="16" customHeight="1"/>
    <row r="43" spans="1:12" ht="16" customHeight="1"/>
    <row r="44" spans="1:12" ht="16" customHeight="1"/>
    <row r="45" spans="1:12" ht="16" customHeight="1"/>
    <row r="46" spans="1:12" ht="16" customHeight="1"/>
    <row r="47" spans="1:12" ht="16" customHeight="1"/>
    <row r="48" spans="1:12" ht="16" customHeight="1"/>
    <row r="49" ht="16" customHeight="1"/>
    <row r="50" ht="16" customHeight="1"/>
    <row r="51" ht="16" customHeight="1"/>
    <row r="52" ht="16" customHeight="1"/>
    <row r="53" ht="16" customHeight="1"/>
    <row r="54" ht="16" customHeight="1"/>
    <row r="55" ht="16" customHeight="1"/>
    <row r="56" ht="16" customHeight="1"/>
    <row r="57" ht="16" customHeight="1"/>
    <row r="58" ht="16" customHeight="1"/>
    <row r="59" ht="16" customHeight="1"/>
    <row r="60" ht="16" customHeight="1"/>
    <row r="61" ht="16" customHeight="1"/>
    <row r="62" ht="16" customHeight="1"/>
    <row r="63" ht="16" customHeight="1"/>
    <row r="64" ht="16" customHeight="1"/>
  </sheetData>
  <sheetProtection algorithmName="SHA-512" hashValue="9k3QNZDxTe7DWt2V7Xra0LE5/wQzt2F6yiPXOVnqswhtf3A5eayPbcdfUN3d4kHEqmfqS1FR5gG09Jjy4L0/xQ==" saltValue="5wOWJamHRWHtkKkD/K2/9Q==" spinCount="100000" sheet="1" objects="1" scenarios="1"/>
  <mergeCells count="15">
    <mergeCell ref="B2:G2"/>
    <mergeCell ref="B5:G5"/>
    <mergeCell ref="B6:G6"/>
    <mergeCell ref="B7:G7"/>
    <mergeCell ref="B8:G8"/>
    <mergeCell ref="B28:G28"/>
    <mergeCell ref="B29:G29"/>
    <mergeCell ref="B30:G30"/>
    <mergeCell ref="B31:G31"/>
    <mergeCell ref="B9:C9"/>
    <mergeCell ref="B20:G20"/>
    <mergeCell ref="B23:G23"/>
    <mergeCell ref="B24:G24"/>
    <mergeCell ref="B25:G25"/>
    <mergeCell ref="B26:G26"/>
  </mergeCells>
  <hyperlinks>
    <hyperlink ref="I2" location="Home!A1" tooltip="Home" display="Ç" xr:uid="{00000000-0004-0000-0100-000000000000}"/>
    <hyperlink ref="L2" location="'2'!A1" tooltip="volgende" display="Æ" xr:uid="{00000000-0004-0000-0100-000001000000}"/>
  </hyperlinks>
  <pageMargins left="0.7" right="0.7" top="0.75" bottom="0.75" header="0.3" footer="0.3"/>
  <pageSetup paperSize="9" scale="65" orientation="landscape" r:id="rId1"/>
  <headerFooter>
    <oddHeader>&amp;C&amp;Z&amp;F</oddHeader>
    <oddFooter>&amp;C&amp;P/&amp;N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L230"/>
  <sheetViews>
    <sheetView showGridLines="0" showRowColHeaders="0" zoomScaleNormal="100" workbookViewId="0">
      <selection activeCell="I2" sqref="I2"/>
    </sheetView>
  </sheetViews>
  <sheetFormatPr defaultColWidth="9.09765625" defaultRowHeight="16" customHeight="1"/>
  <cols>
    <col min="1" max="1" width="5.69921875" style="7" customWidth="1"/>
    <col min="2" max="2" width="57.8984375" style="7" customWidth="1"/>
    <col min="3" max="3" width="28.296875" style="7" customWidth="1"/>
    <col min="4" max="4" width="40.296875" style="7" customWidth="1"/>
    <col min="5" max="5" width="34.09765625" style="8" customWidth="1"/>
    <col min="6" max="6" width="40.69921875" style="7" customWidth="1"/>
    <col min="7" max="7" width="20.69921875" style="7" customWidth="1"/>
    <col min="8" max="14" width="5.69921875" style="7" customWidth="1"/>
    <col min="15" max="16384" width="9.09765625" style="7"/>
  </cols>
  <sheetData>
    <row r="1" spans="2:12" ht="16" customHeight="1" thickBot="1">
      <c r="I1" s="6"/>
      <c r="J1" s="6"/>
      <c r="K1" s="6"/>
      <c r="L1" s="6"/>
    </row>
    <row r="2" spans="2:12" ht="30" customHeight="1" thickBot="1">
      <c r="B2" s="190" t="s">
        <v>78</v>
      </c>
      <c r="C2" s="190"/>
      <c r="D2" s="190"/>
      <c r="E2" s="190"/>
      <c r="F2" s="190"/>
      <c r="G2" s="190"/>
      <c r="I2" s="1" t="s">
        <v>0</v>
      </c>
      <c r="J2" s="2" t="s">
        <v>1</v>
      </c>
      <c r="K2" s="173" t="s">
        <v>2</v>
      </c>
      <c r="L2" s="3" t="s">
        <v>3</v>
      </c>
    </row>
    <row r="3" spans="2:12" ht="16" customHeight="1">
      <c r="G3" s="139" t="s">
        <v>111</v>
      </c>
      <c r="I3" s="4"/>
      <c r="J3" s="4"/>
      <c r="K3" s="4"/>
      <c r="L3" s="4"/>
    </row>
    <row r="4" spans="2:12" ht="26.15" customHeight="1">
      <c r="B4" s="118" t="s">
        <v>99</v>
      </c>
      <c r="G4" s="138"/>
      <c r="I4" s="5"/>
      <c r="J4" s="5"/>
      <c r="K4" s="5"/>
      <c r="L4" s="5"/>
    </row>
    <row r="5" spans="2:12" ht="23.15" customHeight="1">
      <c r="B5" s="119" t="s">
        <v>100</v>
      </c>
      <c r="C5" s="9"/>
      <c r="D5" s="9"/>
      <c r="E5" s="9"/>
      <c r="F5" s="9"/>
      <c r="G5" s="9"/>
      <c r="I5" s="5"/>
      <c r="J5" s="5"/>
      <c r="K5" s="5"/>
      <c r="L5" s="5"/>
    </row>
    <row r="6" spans="2:12" ht="16" customHeight="1">
      <c r="B6" s="114" t="s">
        <v>81</v>
      </c>
      <c r="C6" s="93" t="s">
        <v>72</v>
      </c>
      <c r="D6" s="93" t="s">
        <v>75</v>
      </c>
      <c r="E6" s="91" t="s">
        <v>70</v>
      </c>
      <c r="F6" s="11" t="s">
        <v>69</v>
      </c>
      <c r="G6" s="10" t="s">
        <v>68</v>
      </c>
      <c r="H6" s="12"/>
      <c r="I6" s="5"/>
      <c r="J6" s="5"/>
      <c r="K6" s="5"/>
      <c r="L6" s="5"/>
    </row>
    <row r="7" spans="2:12" ht="16" customHeight="1">
      <c r="B7" s="105" t="s">
        <v>77</v>
      </c>
      <c r="C7" s="135">
        <v>0</v>
      </c>
      <c r="D7" s="135"/>
      <c r="E7" s="94">
        <f t="shared" ref="E7:E13" si="0">C7-D7</f>
        <v>0</v>
      </c>
      <c r="F7" s="135">
        <v>0</v>
      </c>
      <c r="G7" s="44">
        <f t="shared" ref="G7:G13" si="1">F7-E7</f>
        <v>0</v>
      </c>
      <c r="H7" s="12"/>
      <c r="I7" s="5"/>
      <c r="J7" s="5"/>
      <c r="K7" s="5"/>
      <c r="L7" s="5"/>
    </row>
    <row r="8" spans="2:12" ht="16" customHeight="1">
      <c r="B8" s="106" t="s">
        <v>46</v>
      </c>
      <c r="C8" s="136">
        <v>0</v>
      </c>
      <c r="D8" s="136">
        <v>0</v>
      </c>
      <c r="E8" s="92">
        <f t="shared" si="0"/>
        <v>0</v>
      </c>
      <c r="F8" s="136">
        <v>0</v>
      </c>
      <c r="G8" s="34">
        <f t="shared" si="1"/>
        <v>0</v>
      </c>
      <c r="H8" s="12"/>
      <c r="I8" s="5"/>
      <c r="J8" s="5"/>
      <c r="K8" s="5"/>
      <c r="L8" s="5"/>
    </row>
    <row r="9" spans="2:12" ht="16" customHeight="1">
      <c r="B9" s="106" t="s">
        <v>45</v>
      </c>
      <c r="C9" s="136">
        <v>0</v>
      </c>
      <c r="D9" s="136">
        <v>0</v>
      </c>
      <c r="E9" s="92">
        <f t="shared" si="0"/>
        <v>0</v>
      </c>
      <c r="F9" s="136">
        <v>0</v>
      </c>
      <c r="G9" s="34">
        <f t="shared" si="1"/>
        <v>0</v>
      </c>
      <c r="H9" s="12"/>
      <c r="I9" s="5"/>
      <c r="J9" s="5"/>
      <c r="K9" s="5"/>
      <c r="L9" s="5"/>
    </row>
    <row r="10" spans="2:12" ht="16" customHeight="1">
      <c r="B10" s="106" t="s">
        <v>44</v>
      </c>
      <c r="C10" s="136">
        <v>0</v>
      </c>
      <c r="D10" s="136">
        <v>0</v>
      </c>
      <c r="E10" s="92">
        <f t="shared" si="0"/>
        <v>0</v>
      </c>
      <c r="F10" s="136">
        <v>0</v>
      </c>
      <c r="G10" s="34">
        <f t="shared" si="1"/>
        <v>0</v>
      </c>
      <c r="H10" s="12"/>
      <c r="I10" s="5"/>
      <c r="J10" s="5"/>
      <c r="K10" s="5"/>
      <c r="L10" s="5"/>
    </row>
    <row r="11" spans="2:12" ht="16" customHeight="1">
      <c r="B11" s="106" t="s">
        <v>43</v>
      </c>
      <c r="C11" s="136">
        <v>0</v>
      </c>
      <c r="D11" s="136">
        <v>0</v>
      </c>
      <c r="E11" s="92">
        <f t="shared" si="0"/>
        <v>0</v>
      </c>
      <c r="F11" s="136">
        <v>0</v>
      </c>
      <c r="G11" s="34">
        <f t="shared" si="1"/>
        <v>0</v>
      </c>
      <c r="H11" s="12"/>
      <c r="I11" s="5"/>
      <c r="J11" s="5"/>
      <c r="K11" s="5"/>
      <c r="L11" s="5"/>
    </row>
    <row r="12" spans="2:12" ht="16" customHeight="1">
      <c r="B12" s="106" t="s">
        <v>42</v>
      </c>
      <c r="C12" s="136">
        <v>0</v>
      </c>
      <c r="D12" s="136">
        <v>0</v>
      </c>
      <c r="E12" s="92">
        <f t="shared" si="0"/>
        <v>0</v>
      </c>
      <c r="F12" s="136">
        <v>0</v>
      </c>
      <c r="G12" s="34">
        <f t="shared" si="1"/>
        <v>0</v>
      </c>
      <c r="H12" s="12"/>
      <c r="I12" s="5"/>
      <c r="J12" s="5"/>
      <c r="K12" s="5"/>
      <c r="L12" s="5"/>
    </row>
    <row r="13" spans="2:12" ht="16" customHeight="1">
      <c r="B13" s="111" t="s">
        <v>76</v>
      </c>
      <c r="C13" s="137">
        <v>0</v>
      </c>
      <c r="D13" s="137">
        <v>0</v>
      </c>
      <c r="E13" s="95">
        <f t="shared" si="0"/>
        <v>0</v>
      </c>
      <c r="F13" s="137">
        <v>0</v>
      </c>
      <c r="G13" s="39">
        <f t="shared" si="1"/>
        <v>0</v>
      </c>
      <c r="H13" s="12"/>
      <c r="I13" s="5"/>
      <c r="J13" s="5"/>
      <c r="K13" s="5"/>
      <c r="L13" s="5"/>
    </row>
    <row r="14" spans="2:12" ht="16" customHeight="1">
      <c r="B14" s="113" t="s">
        <v>38</v>
      </c>
      <c r="C14" s="14">
        <f>SUM(C7:C13)</f>
        <v>0</v>
      </c>
      <c r="D14" s="14">
        <f>SUM(D7:D13)</f>
        <v>0</v>
      </c>
      <c r="E14" s="14">
        <f>SUM(E7:E13)</f>
        <v>0</v>
      </c>
      <c r="F14" s="14">
        <f>SUM(F7:F13)</f>
        <v>0</v>
      </c>
      <c r="G14" s="14">
        <f>SUM(G7:G13)</f>
        <v>0</v>
      </c>
      <c r="H14" s="12"/>
      <c r="I14" s="5"/>
      <c r="J14" s="5"/>
      <c r="K14" s="5"/>
      <c r="L14" s="5"/>
    </row>
    <row r="15" spans="2:12" ht="16" customHeight="1">
      <c r="B15" s="15"/>
      <c r="C15" s="15"/>
      <c r="D15" s="16"/>
      <c r="E15" s="17"/>
      <c r="F15" s="15"/>
      <c r="G15" s="18"/>
      <c r="H15" s="12"/>
      <c r="I15" s="5"/>
      <c r="J15" s="5"/>
      <c r="K15" s="5"/>
      <c r="L15" s="5"/>
    </row>
    <row r="16" spans="2:12" ht="16" customHeight="1">
      <c r="B16" s="115" t="s">
        <v>82</v>
      </c>
      <c r="C16" s="10" t="s">
        <v>72</v>
      </c>
      <c r="D16" s="10" t="s">
        <v>75</v>
      </c>
      <c r="E16" s="10" t="s">
        <v>70</v>
      </c>
      <c r="F16" s="10" t="s">
        <v>69</v>
      </c>
      <c r="G16" s="10" t="s">
        <v>68</v>
      </c>
      <c r="H16" s="12"/>
      <c r="I16" s="5"/>
      <c r="J16" s="5"/>
      <c r="K16" s="5"/>
      <c r="L16" s="5"/>
    </row>
    <row r="17" spans="1:12" ht="16" customHeight="1">
      <c r="B17" s="105" t="s">
        <v>74</v>
      </c>
      <c r="C17" s="135">
        <v>0</v>
      </c>
      <c r="D17" s="135">
        <v>0</v>
      </c>
      <c r="E17" s="94">
        <f>C17-D17</f>
        <v>0</v>
      </c>
      <c r="F17" s="135">
        <v>0</v>
      </c>
      <c r="G17" s="44">
        <f>F17-E17</f>
        <v>0</v>
      </c>
      <c r="H17" s="12"/>
      <c r="I17" s="5"/>
      <c r="J17" s="5"/>
      <c r="K17" s="5"/>
      <c r="L17" s="5"/>
    </row>
    <row r="18" spans="1:12" ht="16" customHeight="1">
      <c r="B18" s="112" t="s">
        <v>73</v>
      </c>
      <c r="C18" s="96">
        <v>0</v>
      </c>
      <c r="D18" s="96">
        <v>0</v>
      </c>
      <c r="E18" s="97"/>
      <c r="F18" s="137">
        <v>0</v>
      </c>
      <c r="G18" s="39">
        <f>F18</f>
        <v>0</v>
      </c>
      <c r="H18" s="12"/>
      <c r="I18" s="5"/>
      <c r="J18" s="5"/>
      <c r="K18" s="5"/>
      <c r="L18" s="5"/>
    </row>
    <row r="19" spans="1:12" ht="16" customHeight="1">
      <c r="B19" s="113" t="s">
        <v>38</v>
      </c>
      <c r="C19" s="14">
        <f>SUM(C17:C18)</f>
        <v>0</v>
      </c>
      <c r="D19" s="14">
        <f>SUM(D17:D18)</f>
        <v>0</v>
      </c>
      <c r="E19" s="14">
        <f>SUM(E17:E18)</f>
        <v>0</v>
      </c>
      <c r="F19" s="14">
        <f>SUM(F17:F18)</f>
        <v>0</v>
      </c>
      <c r="G19" s="14">
        <f>SUM(G17:G18)</f>
        <v>0</v>
      </c>
      <c r="H19" s="12"/>
      <c r="I19" s="5"/>
      <c r="J19" s="5"/>
      <c r="K19" s="5"/>
      <c r="L19" s="5"/>
    </row>
    <row r="20" spans="1:12" ht="16" customHeight="1">
      <c r="B20" s="19"/>
      <c r="C20" s="20"/>
      <c r="D20" s="20"/>
      <c r="E20" s="17"/>
      <c r="F20" s="16"/>
      <c r="G20" s="18"/>
      <c r="H20" s="12"/>
      <c r="I20" s="5"/>
      <c r="J20" s="5"/>
      <c r="K20" s="5"/>
      <c r="L20" s="5"/>
    </row>
    <row r="21" spans="1:12" ht="16" customHeight="1">
      <c r="B21" s="115" t="s">
        <v>83</v>
      </c>
      <c r="C21" s="10" t="s">
        <v>72</v>
      </c>
      <c r="D21" s="10" t="s">
        <v>71</v>
      </c>
      <c r="E21" s="10" t="s">
        <v>70</v>
      </c>
      <c r="F21" s="10" t="s">
        <v>69</v>
      </c>
      <c r="G21" s="10" t="s">
        <v>68</v>
      </c>
      <c r="H21" s="21"/>
      <c r="I21" s="5"/>
      <c r="J21" s="5"/>
      <c r="K21" s="5"/>
      <c r="L21" s="5"/>
    </row>
    <row r="22" spans="1:12" ht="16" customHeight="1">
      <c r="B22" s="105" t="s">
        <v>67</v>
      </c>
      <c r="C22" s="135">
        <v>0</v>
      </c>
      <c r="D22" s="135">
        <v>0</v>
      </c>
      <c r="E22" s="94">
        <f>C22-D22</f>
        <v>0</v>
      </c>
      <c r="F22" s="135">
        <v>0</v>
      </c>
      <c r="G22" s="44">
        <f>F22-E22</f>
        <v>0</v>
      </c>
      <c r="H22" s="21"/>
      <c r="I22" s="5"/>
      <c r="J22" s="5"/>
      <c r="K22" s="5"/>
      <c r="L22" s="5"/>
    </row>
    <row r="23" spans="1:12" ht="16" customHeight="1">
      <c r="B23" s="106" t="s">
        <v>66</v>
      </c>
      <c r="C23" s="136">
        <v>0</v>
      </c>
      <c r="D23" s="136">
        <v>0</v>
      </c>
      <c r="E23" s="92">
        <f>C23-D23</f>
        <v>0</v>
      </c>
      <c r="F23" s="136">
        <v>0</v>
      </c>
      <c r="G23" s="34">
        <f>F23-E23</f>
        <v>0</v>
      </c>
      <c r="H23" s="21"/>
      <c r="I23" s="5"/>
      <c r="J23" s="5"/>
      <c r="K23" s="5"/>
      <c r="L23" s="5"/>
    </row>
    <row r="24" spans="1:12" s="22" customFormat="1" ht="16" customHeight="1">
      <c r="A24" s="7"/>
      <c r="B24" s="111" t="s">
        <v>65</v>
      </c>
      <c r="C24" s="137">
        <v>0</v>
      </c>
      <c r="D24" s="137">
        <v>0</v>
      </c>
      <c r="E24" s="95">
        <f>C24-D24</f>
        <v>0</v>
      </c>
      <c r="F24" s="137">
        <v>0</v>
      </c>
      <c r="G24" s="39">
        <f>F24-E24</f>
        <v>0</v>
      </c>
      <c r="H24" s="21"/>
      <c r="I24" s="5"/>
      <c r="J24" s="5"/>
      <c r="K24" s="5"/>
      <c r="L24" s="5"/>
    </row>
    <row r="25" spans="1:12" s="22" customFormat="1" ht="16" customHeight="1">
      <c r="A25" s="7"/>
      <c r="B25" s="113" t="s">
        <v>38</v>
      </c>
      <c r="C25" s="14">
        <f>SUM(C22:C24)</f>
        <v>0</v>
      </c>
      <c r="D25" s="14">
        <f>SUM(D22:D24)</f>
        <v>0</v>
      </c>
      <c r="E25" s="14">
        <f>SUM(E22:E24)</f>
        <v>0</v>
      </c>
      <c r="F25" s="14">
        <f>SUM(F22:F24)</f>
        <v>0</v>
      </c>
      <c r="G25" s="14">
        <f>SUM(G22:G24)</f>
        <v>0</v>
      </c>
      <c r="H25" s="12"/>
      <c r="I25" s="5"/>
      <c r="J25" s="5"/>
      <c r="K25" s="5"/>
      <c r="L25" s="5"/>
    </row>
    <row r="26" spans="1:12" s="22" customFormat="1" ht="16" customHeight="1">
      <c r="A26" s="7"/>
      <c r="B26" s="15"/>
      <c r="C26" s="23"/>
      <c r="D26" s="23"/>
      <c r="E26" s="17"/>
      <c r="F26" s="23"/>
      <c r="G26" s="24"/>
      <c r="H26" s="12"/>
      <c r="I26" s="5"/>
      <c r="J26" s="5"/>
      <c r="K26" s="5"/>
      <c r="L26" s="5"/>
    </row>
    <row r="27" spans="1:12" s="22" customFormat="1" ht="16" customHeight="1">
      <c r="A27" s="7"/>
      <c r="B27" s="25" t="s">
        <v>38</v>
      </c>
      <c r="C27" s="26">
        <f>C14+C19+C25</f>
        <v>0</v>
      </c>
      <c r="D27" s="26">
        <f>D14+D19+D25</f>
        <v>0</v>
      </c>
      <c r="E27" s="26">
        <f>E14+E19+E25</f>
        <v>0</v>
      </c>
      <c r="F27" s="26">
        <f>F14+F19+F25</f>
        <v>0</v>
      </c>
      <c r="G27" s="26">
        <f>G14+G19+G25</f>
        <v>0</v>
      </c>
      <c r="H27" s="7"/>
      <c r="I27" s="5"/>
      <c r="J27" s="5"/>
      <c r="K27" s="5"/>
      <c r="L27" s="5"/>
    </row>
    <row r="28" spans="1:12" s="22" customFormat="1" ht="16" customHeight="1">
      <c r="A28" s="7"/>
      <c r="B28" s="19"/>
      <c r="C28" s="20"/>
      <c r="D28" s="20"/>
      <c r="E28" s="27"/>
      <c r="F28" s="15"/>
      <c r="G28" s="20"/>
      <c r="H28" s="7"/>
      <c r="I28" s="5"/>
      <c r="J28" s="5"/>
      <c r="K28" s="5"/>
      <c r="L28" s="5"/>
    </row>
    <row r="29" spans="1:12" s="22" customFormat="1" ht="23.15" customHeight="1">
      <c r="A29" s="7"/>
      <c r="B29" s="119" t="s">
        <v>101</v>
      </c>
      <c r="C29" s="20"/>
      <c r="D29" s="20"/>
      <c r="E29" s="27"/>
      <c r="F29" s="15"/>
      <c r="G29" s="20"/>
      <c r="H29" s="7"/>
      <c r="I29" s="5"/>
      <c r="J29" s="5"/>
      <c r="K29" s="5"/>
      <c r="L29" s="5"/>
    </row>
    <row r="30" spans="1:12" s="22" customFormat="1" ht="16" customHeight="1">
      <c r="B30" s="28" t="s">
        <v>64</v>
      </c>
      <c r="C30" s="29"/>
      <c r="D30" s="29"/>
      <c r="E30" s="30">
        <f>G14</f>
        <v>0</v>
      </c>
      <c r="F30" s="15"/>
      <c r="G30" s="15"/>
      <c r="I30" s="5"/>
      <c r="J30" s="5"/>
      <c r="K30" s="5"/>
      <c r="L30" s="5"/>
    </row>
    <row r="31" spans="1:12" s="22" customFormat="1" ht="16" customHeight="1">
      <c r="B31" s="31" t="s">
        <v>57</v>
      </c>
      <c r="C31" s="32" t="s">
        <v>56</v>
      </c>
      <c r="D31" s="33">
        <v>0.16500000000000001</v>
      </c>
      <c r="E31" s="34">
        <f>$E$30*$D$31</f>
        <v>0</v>
      </c>
      <c r="F31" s="15"/>
      <c r="G31" s="15"/>
      <c r="I31" s="5"/>
      <c r="J31" s="5"/>
      <c r="K31" s="5"/>
      <c r="L31" s="5"/>
    </row>
    <row r="32" spans="1:12" s="22" customFormat="1" ht="16" customHeight="1">
      <c r="B32" s="31"/>
      <c r="C32" s="32" t="s">
        <v>55</v>
      </c>
      <c r="D32" s="134">
        <v>7.0000000000000007E-2</v>
      </c>
      <c r="E32" s="34">
        <f>$E$31*D32</f>
        <v>0</v>
      </c>
      <c r="F32" s="15"/>
      <c r="G32" s="15"/>
      <c r="I32" s="5"/>
      <c r="J32" s="5"/>
      <c r="K32" s="5"/>
      <c r="L32" s="5"/>
    </row>
    <row r="33" spans="1:12" s="22" customFormat="1" ht="16" customHeight="1">
      <c r="B33" s="35"/>
      <c r="C33" s="36" t="s">
        <v>54</v>
      </c>
      <c r="D33" s="36"/>
      <c r="E33" s="37">
        <f>$E$31+$E$32</f>
        <v>0</v>
      </c>
      <c r="F33" s="15"/>
      <c r="G33" s="15"/>
      <c r="I33" s="5"/>
      <c r="J33" s="5"/>
      <c r="K33" s="5"/>
      <c r="L33" s="5"/>
    </row>
    <row r="34" spans="1:12" s="22" customFormat="1" ht="16" customHeight="1">
      <c r="B34" s="15"/>
      <c r="C34" s="15"/>
      <c r="D34" s="15"/>
      <c r="E34" s="17"/>
      <c r="F34" s="15"/>
      <c r="G34" s="15"/>
      <c r="I34" s="5"/>
      <c r="J34" s="5"/>
      <c r="K34" s="5"/>
      <c r="L34" s="5"/>
    </row>
    <row r="35" spans="1:12" s="22" customFormat="1" ht="16" customHeight="1">
      <c r="B35" s="28" t="s">
        <v>63</v>
      </c>
      <c r="C35" s="29"/>
      <c r="D35" s="29"/>
      <c r="E35" s="30">
        <f>G19</f>
        <v>0</v>
      </c>
      <c r="F35" s="16"/>
      <c r="G35" s="20"/>
      <c r="I35" s="5"/>
      <c r="J35" s="5"/>
      <c r="K35" s="5"/>
      <c r="L35" s="5"/>
    </row>
    <row r="36" spans="1:12" s="22" customFormat="1" ht="16" customHeight="1">
      <c r="B36" s="106" t="s">
        <v>62</v>
      </c>
      <c r="C36" s="32"/>
      <c r="D36" s="32"/>
      <c r="E36" s="172">
        <v>0</v>
      </c>
      <c r="F36" s="16"/>
      <c r="G36" s="20"/>
      <c r="I36" s="5"/>
      <c r="J36" s="5"/>
      <c r="K36" s="5"/>
      <c r="L36" s="5"/>
    </row>
    <row r="37" spans="1:12" s="22" customFormat="1" ht="16" customHeight="1">
      <c r="B37" s="106" t="s">
        <v>61</v>
      </c>
      <c r="C37" s="32"/>
      <c r="D37" s="32"/>
      <c r="E37" s="34">
        <f>$E$35-$E$38</f>
        <v>0</v>
      </c>
      <c r="F37" s="16"/>
      <c r="G37" s="20"/>
      <c r="I37" s="5"/>
      <c r="J37" s="5"/>
      <c r="K37" s="5"/>
      <c r="L37" s="5"/>
    </row>
    <row r="38" spans="1:12" s="22" customFormat="1" ht="16" customHeight="1">
      <c r="B38" s="111" t="s">
        <v>60</v>
      </c>
      <c r="C38" s="38"/>
      <c r="D38" s="38"/>
      <c r="E38" s="39">
        <f>IF($E$35-$E$36&gt;0,$E$35-$E$36,0)</f>
        <v>0</v>
      </c>
      <c r="F38" s="40"/>
      <c r="G38" s="20"/>
      <c r="I38" s="5"/>
      <c r="J38" s="5"/>
      <c r="K38" s="5"/>
      <c r="L38" s="5"/>
    </row>
    <row r="39" spans="1:12" s="22" customFormat="1" ht="16" customHeight="1">
      <c r="B39" s="41" t="s">
        <v>57</v>
      </c>
      <c r="C39" s="42" t="s">
        <v>79</v>
      </c>
      <c r="D39" s="43">
        <v>0.33</v>
      </c>
      <c r="E39" s="44">
        <f>ROUND($E$37*$D$39,0)</f>
        <v>0</v>
      </c>
      <c r="F39" s="16"/>
      <c r="G39" s="20"/>
      <c r="I39" s="5"/>
      <c r="J39" s="5"/>
      <c r="K39" s="5"/>
      <c r="L39" s="5"/>
    </row>
    <row r="40" spans="1:12" s="22" customFormat="1" ht="16" customHeight="1">
      <c r="B40" s="45"/>
      <c r="C40" s="32" t="s">
        <v>91</v>
      </c>
      <c r="D40" s="134">
        <v>0.5</v>
      </c>
      <c r="E40" s="34">
        <f>$E$38*$D$40</f>
        <v>0</v>
      </c>
      <c r="F40" s="16"/>
      <c r="G40" s="20"/>
      <c r="I40" s="5"/>
      <c r="J40" s="5"/>
      <c r="K40" s="5"/>
      <c r="L40" s="5"/>
    </row>
    <row r="41" spans="1:12" s="22" customFormat="1" ht="16" customHeight="1">
      <c r="B41" s="45"/>
      <c r="C41" s="32" t="s">
        <v>59</v>
      </c>
      <c r="D41" s="134">
        <v>7.0000000000000007E-2</v>
      </c>
      <c r="E41" s="34">
        <f>($E$39+$E$40)*$D$41</f>
        <v>0</v>
      </c>
      <c r="F41" s="16"/>
      <c r="G41" s="20"/>
      <c r="I41" s="5"/>
      <c r="J41" s="5"/>
      <c r="K41" s="5"/>
      <c r="L41" s="5"/>
    </row>
    <row r="42" spans="1:12" s="22" customFormat="1" ht="16" customHeight="1">
      <c r="B42" s="46"/>
      <c r="C42" s="36" t="s">
        <v>54</v>
      </c>
      <c r="D42" s="36"/>
      <c r="E42" s="37">
        <f>SUM(E39:E41)</f>
        <v>0</v>
      </c>
      <c r="F42" s="16"/>
      <c r="G42" s="20"/>
      <c r="I42" s="5"/>
      <c r="J42" s="5"/>
      <c r="K42" s="5"/>
      <c r="L42" s="5"/>
    </row>
    <row r="43" spans="1:12" s="22" customFormat="1" ht="16" customHeight="1">
      <c r="B43" s="15"/>
      <c r="C43" s="15"/>
      <c r="D43" s="15"/>
      <c r="E43" s="17"/>
      <c r="F43" s="16"/>
      <c r="G43" s="20"/>
      <c r="I43" s="5"/>
      <c r="J43" s="5"/>
      <c r="K43" s="5"/>
      <c r="L43" s="5"/>
    </row>
    <row r="44" spans="1:12" s="22" customFormat="1" ht="16" customHeight="1">
      <c r="B44" s="28" t="s">
        <v>58</v>
      </c>
      <c r="C44" s="29"/>
      <c r="D44" s="29"/>
      <c r="E44" s="30">
        <f>G25</f>
        <v>0</v>
      </c>
      <c r="F44" s="16"/>
      <c r="G44" s="20"/>
      <c r="I44" s="5"/>
      <c r="J44" s="5"/>
      <c r="K44" s="5"/>
      <c r="L44" s="5"/>
    </row>
    <row r="45" spans="1:12" ht="16" customHeight="1">
      <c r="A45" s="22"/>
      <c r="B45" s="31" t="s">
        <v>57</v>
      </c>
      <c r="C45" s="32" t="s">
        <v>80</v>
      </c>
      <c r="D45" s="134">
        <v>0.5</v>
      </c>
      <c r="E45" s="34">
        <f>$E$44*$D$45</f>
        <v>0</v>
      </c>
      <c r="F45" s="16"/>
      <c r="G45" s="20"/>
      <c r="H45" s="22"/>
      <c r="I45" s="5"/>
      <c r="J45" s="5"/>
      <c r="K45" s="5"/>
      <c r="L45" s="5"/>
    </row>
    <row r="46" spans="1:12" ht="16" customHeight="1">
      <c r="A46" s="22"/>
      <c r="B46" s="31"/>
      <c r="C46" s="103" t="s">
        <v>55</v>
      </c>
      <c r="D46" s="134">
        <v>7.0000000000000007E-2</v>
      </c>
      <c r="E46" s="104">
        <f>$E$45*$D$46</f>
        <v>0</v>
      </c>
      <c r="F46" s="16"/>
      <c r="G46" s="20"/>
      <c r="H46" s="22"/>
      <c r="I46" s="5"/>
      <c r="J46" s="5"/>
      <c r="K46" s="5"/>
      <c r="L46" s="5"/>
    </row>
    <row r="47" spans="1:12" ht="16" customHeight="1">
      <c r="A47" s="22"/>
      <c r="B47" s="35"/>
      <c r="C47" s="36" t="s">
        <v>54</v>
      </c>
      <c r="D47" s="36"/>
      <c r="E47" s="37">
        <f>SUM(E45:E46)</f>
        <v>0</v>
      </c>
      <c r="F47" s="16"/>
      <c r="G47" s="20"/>
      <c r="H47" s="22"/>
      <c r="I47" s="5"/>
      <c r="J47" s="5"/>
      <c r="K47" s="5"/>
      <c r="L47" s="5"/>
    </row>
    <row r="48" spans="1:12" ht="16" customHeight="1">
      <c r="A48" s="22"/>
      <c r="B48" s="16"/>
      <c r="C48" s="15"/>
      <c r="D48" s="15"/>
      <c r="E48" s="47"/>
      <c r="F48" s="16"/>
      <c r="G48" s="20"/>
      <c r="H48" s="22"/>
      <c r="I48" s="5"/>
      <c r="J48" s="5"/>
      <c r="K48" s="5"/>
      <c r="L48" s="5"/>
    </row>
    <row r="49" spans="1:12" ht="16" customHeight="1">
      <c r="A49" s="22"/>
      <c r="B49" s="48" t="s">
        <v>88</v>
      </c>
      <c r="C49" s="49"/>
      <c r="D49" s="49"/>
      <c r="E49" s="50">
        <f>E33+E42+E47</f>
        <v>0</v>
      </c>
      <c r="F49" s="16"/>
      <c r="G49" s="20"/>
      <c r="H49" s="22"/>
      <c r="I49" s="5"/>
      <c r="J49" s="5"/>
      <c r="K49" s="5"/>
      <c r="L49" s="5"/>
    </row>
    <row r="50" spans="1:12" ht="16" customHeight="1">
      <c r="A50" s="22"/>
      <c r="B50" s="16"/>
      <c r="C50" s="15"/>
      <c r="D50" s="15"/>
      <c r="E50" s="17"/>
      <c r="F50" s="16"/>
      <c r="G50" s="20"/>
      <c r="H50" s="22"/>
      <c r="I50" s="5"/>
      <c r="J50" s="5"/>
      <c r="K50" s="5"/>
      <c r="L50" s="5"/>
    </row>
    <row r="51" spans="1:12" ht="16" customHeight="1">
      <c r="A51" s="22"/>
      <c r="B51" s="16"/>
      <c r="C51" s="15"/>
      <c r="D51" s="15"/>
      <c r="E51" s="17"/>
      <c r="F51" s="16"/>
      <c r="G51" s="20"/>
      <c r="H51" s="22"/>
      <c r="I51" s="5"/>
      <c r="J51" s="5"/>
      <c r="K51" s="5"/>
      <c r="L51" s="5"/>
    </row>
    <row r="52" spans="1:12" ht="26.15" customHeight="1">
      <c r="A52" s="22"/>
      <c r="B52" s="118" t="s">
        <v>102</v>
      </c>
      <c r="C52" s="15"/>
      <c r="D52" s="15"/>
      <c r="E52" s="17"/>
      <c r="F52" s="16"/>
      <c r="G52" s="20"/>
      <c r="H52" s="22"/>
      <c r="I52" s="5"/>
      <c r="J52" s="5"/>
      <c r="K52" s="5"/>
      <c r="L52" s="5"/>
    </row>
    <row r="53" spans="1:12" ht="16" customHeight="1">
      <c r="B53" s="52" t="s">
        <v>53</v>
      </c>
      <c r="C53" s="87" t="s">
        <v>52</v>
      </c>
      <c r="D53" s="51"/>
      <c r="E53" s="20"/>
      <c r="F53" s="15"/>
      <c r="G53" s="15"/>
      <c r="I53" s="5"/>
      <c r="J53" s="5"/>
      <c r="K53" s="5"/>
      <c r="L53" s="5"/>
    </row>
    <row r="54" spans="1:12" ht="16" customHeight="1">
      <c r="B54" s="132">
        <v>0.25</v>
      </c>
      <c r="C54" s="133">
        <v>0.02</v>
      </c>
      <c r="D54" s="51"/>
      <c r="E54" s="20"/>
      <c r="F54" s="15"/>
      <c r="G54" s="15"/>
      <c r="I54" s="5"/>
      <c r="J54" s="5"/>
      <c r="K54" s="5"/>
      <c r="L54" s="5"/>
    </row>
    <row r="55" spans="1:12" ht="16" customHeight="1">
      <c r="B55" s="51"/>
      <c r="C55" s="51"/>
      <c r="D55" s="51"/>
      <c r="E55" s="20"/>
      <c r="F55" s="15"/>
      <c r="G55" s="15"/>
      <c r="I55" s="5"/>
      <c r="J55" s="5"/>
      <c r="K55" s="5"/>
      <c r="L55" s="5"/>
    </row>
    <row r="56" spans="1:12" ht="16" customHeight="1">
      <c r="B56" s="52" t="s">
        <v>51</v>
      </c>
      <c r="C56" s="53" t="s">
        <v>50</v>
      </c>
      <c r="D56" s="54" t="s">
        <v>49</v>
      </c>
      <c r="E56" s="55" t="s">
        <v>48</v>
      </c>
      <c r="F56" s="54" t="s">
        <v>47</v>
      </c>
      <c r="G56" s="15"/>
      <c r="I56" s="5"/>
      <c r="J56" s="5"/>
      <c r="K56" s="5"/>
      <c r="L56" s="5"/>
    </row>
    <row r="57" spans="1:12" ht="16" customHeight="1">
      <c r="B57" s="108" t="s">
        <v>46</v>
      </c>
      <c r="C57" s="56">
        <f t="shared" ref="C57:C62" si="2">G8</f>
        <v>0</v>
      </c>
      <c r="D57" s="89">
        <f t="shared" ref="D57:D64" si="3">C57*$B$54</f>
        <v>0</v>
      </c>
      <c r="E57" s="129">
        <v>20</v>
      </c>
      <c r="F57" s="44">
        <f t="shared" ref="F57:F64" si="4">IF(E57=0,0,PV($C$54,E57,-D57/E57,0,0))</f>
        <v>0</v>
      </c>
      <c r="G57" s="27"/>
      <c r="H57" s="8"/>
      <c r="I57" s="5"/>
      <c r="J57" s="5"/>
      <c r="K57" s="5"/>
      <c r="L57" s="5"/>
    </row>
    <row r="58" spans="1:12" ht="16" customHeight="1">
      <c r="B58" s="109" t="s">
        <v>45</v>
      </c>
      <c r="C58" s="13">
        <f t="shared" si="2"/>
        <v>0</v>
      </c>
      <c r="D58" s="88">
        <f t="shared" si="3"/>
        <v>0</v>
      </c>
      <c r="E58" s="130">
        <v>33</v>
      </c>
      <c r="F58" s="34">
        <f t="shared" si="4"/>
        <v>0</v>
      </c>
      <c r="G58" s="27"/>
      <c r="H58" s="8"/>
      <c r="I58" s="5"/>
      <c r="J58" s="5"/>
      <c r="K58" s="5"/>
      <c r="L58" s="5"/>
    </row>
    <row r="59" spans="1:12" ht="16" customHeight="1">
      <c r="B59" s="109" t="s">
        <v>44</v>
      </c>
      <c r="C59" s="13">
        <f t="shared" si="2"/>
        <v>0</v>
      </c>
      <c r="D59" s="88">
        <f t="shared" si="3"/>
        <v>0</v>
      </c>
      <c r="E59" s="130">
        <v>5</v>
      </c>
      <c r="F59" s="34">
        <f t="shared" si="4"/>
        <v>0</v>
      </c>
      <c r="G59" s="27"/>
      <c r="H59" s="8"/>
      <c r="I59" s="5"/>
      <c r="J59" s="5"/>
      <c r="K59" s="5"/>
      <c r="L59" s="5"/>
    </row>
    <row r="60" spans="1:12" ht="16" customHeight="1">
      <c r="B60" s="109" t="s">
        <v>43</v>
      </c>
      <c r="C60" s="13">
        <f t="shared" si="2"/>
        <v>0</v>
      </c>
      <c r="D60" s="88">
        <f t="shared" si="3"/>
        <v>0</v>
      </c>
      <c r="E60" s="130">
        <v>7</v>
      </c>
      <c r="F60" s="34">
        <f t="shared" si="4"/>
        <v>0</v>
      </c>
      <c r="G60" s="27"/>
      <c r="H60" s="8"/>
      <c r="I60" s="5"/>
      <c r="J60" s="5"/>
      <c r="K60" s="5"/>
      <c r="L60" s="5"/>
    </row>
    <row r="61" spans="1:12" ht="16" customHeight="1">
      <c r="B61" s="109" t="s">
        <v>42</v>
      </c>
      <c r="C61" s="13">
        <f t="shared" si="2"/>
        <v>0</v>
      </c>
      <c r="D61" s="88">
        <f t="shared" si="3"/>
        <v>0</v>
      </c>
      <c r="E61" s="130">
        <v>10</v>
      </c>
      <c r="F61" s="34">
        <f t="shared" si="4"/>
        <v>0</v>
      </c>
      <c r="G61" s="27"/>
      <c r="H61" s="8"/>
      <c r="I61" s="5"/>
      <c r="J61" s="5"/>
      <c r="K61" s="5"/>
      <c r="L61" s="5"/>
    </row>
    <row r="62" spans="1:12" ht="16" customHeight="1">
      <c r="B62" s="109" t="s">
        <v>41</v>
      </c>
      <c r="C62" s="13">
        <f t="shared" si="2"/>
        <v>0</v>
      </c>
      <c r="D62" s="88">
        <f t="shared" si="3"/>
        <v>0</v>
      </c>
      <c r="E62" s="130">
        <v>0</v>
      </c>
      <c r="F62" s="34">
        <f t="shared" si="4"/>
        <v>0</v>
      </c>
      <c r="G62" s="27"/>
      <c r="H62" s="8"/>
      <c r="I62" s="5"/>
      <c r="J62" s="5"/>
      <c r="K62" s="5"/>
      <c r="L62" s="5"/>
    </row>
    <row r="63" spans="1:12" ht="16" customHeight="1">
      <c r="B63" s="109" t="s">
        <v>40</v>
      </c>
      <c r="C63" s="13">
        <f>G17</f>
        <v>0</v>
      </c>
      <c r="D63" s="88">
        <f t="shared" si="3"/>
        <v>0</v>
      </c>
      <c r="E63" s="130">
        <v>0</v>
      </c>
      <c r="F63" s="34">
        <f t="shared" si="4"/>
        <v>0</v>
      </c>
      <c r="G63" s="27"/>
      <c r="H63" s="8"/>
      <c r="I63" s="5"/>
      <c r="J63" s="5"/>
      <c r="K63" s="5"/>
      <c r="L63" s="5"/>
    </row>
    <row r="64" spans="1:12" ht="16" customHeight="1">
      <c r="B64" s="110" t="s">
        <v>39</v>
      </c>
      <c r="C64" s="57">
        <f>G18</f>
        <v>0</v>
      </c>
      <c r="D64" s="90">
        <f t="shared" si="3"/>
        <v>0</v>
      </c>
      <c r="E64" s="131">
        <v>10</v>
      </c>
      <c r="F64" s="39">
        <f t="shared" si="4"/>
        <v>0</v>
      </c>
      <c r="G64" s="27"/>
      <c r="H64" s="8"/>
      <c r="I64" s="5"/>
      <c r="J64" s="5"/>
      <c r="K64" s="5"/>
      <c r="L64" s="5"/>
    </row>
    <row r="65" spans="2:12" ht="16" customHeight="1">
      <c r="B65" s="58" t="s">
        <v>38</v>
      </c>
      <c r="C65" s="58">
        <f>SUM(C57:C64)</f>
        <v>0</v>
      </c>
      <c r="D65" s="58">
        <f>SUM(D57:D64)</f>
        <v>0</v>
      </c>
      <c r="E65" s="58"/>
      <c r="F65" s="58">
        <f>SUM(F57:F64)</f>
        <v>0</v>
      </c>
      <c r="G65" s="27"/>
      <c r="H65" s="8"/>
      <c r="I65" s="5"/>
      <c r="J65" s="5"/>
      <c r="K65" s="5"/>
      <c r="L65" s="5"/>
    </row>
    <row r="66" spans="2:12" ht="16" customHeight="1">
      <c r="B66" s="27"/>
      <c r="C66" s="27"/>
      <c r="D66" s="27"/>
      <c r="E66" s="27"/>
      <c r="F66" s="27"/>
      <c r="G66" s="27"/>
      <c r="H66" s="8"/>
      <c r="I66" s="5"/>
      <c r="J66" s="5"/>
      <c r="K66" s="5"/>
      <c r="L66" s="5"/>
    </row>
    <row r="67" spans="2:12" ht="16" customHeight="1">
      <c r="B67" s="27"/>
      <c r="C67" s="27"/>
      <c r="D67" s="27"/>
      <c r="E67" s="27"/>
      <c r="F67" s="27"/>
      <c r="G67" s="27"/>
      <c r="H67" s="8"/>
      <c r="I67" s="5"/>
      <c r="J67" s="5"/>
      <c r="K67" s="5"/>
      <c r="L67" s="5"/>
    </row>
    <row r="68" spans="2:12" ht="26.15" customHeight="1">
      <c r="B68" s="118" t="s">
        <v>103</v>
      </c>
      <c r="C68" s="18"/>
      <c r="D68" s="18"/>
      <c r="E68" s="59"/>
      <c r="F68" s="18"/>
      <c r="G68" s="18"/>
      <c r="I68" s="5"/>
      <c r="J68" s="5"/>
      <c r="K68" s="5"/>
      <c r="L68" s="5"/>
    </row>
    <row r="69" spans="2:12" ht="16" customHeight="1">
      <c r="B69" s="105" t="s">
        <v>37</v>
      </c>
      <c r="C69" s="60">
        <f>E49</f>
        <v>0</v>
      </c>
      <c r="D69" s="20"/>
      <c r="E69" s="27"/>
      <c r="F69" s="20"/>
      <c r="G69" s="20"/>
      <c r="I69" s="5"/>
      <c r="J69" s="5"/>
      <c r="K69" s="5"/>
      <c r="L69" s="5"/>
    </row>
    <row r="70" spans="2:12" ht="16" customHeight="1">
      <c r="B70" s="106" t="s">
        <v>36</v>
      </c>
      <c r="C70" s="61">
        <f>-F65</f>
        <v>0</v>
      </c>
      <c r="D70" s="20"/>
      <c r="E70" s="27"/>
      <c r="F70" s="20"/>
      <c r="G70" s="20"/>
      <c r="I70" s="5"/>
      <c r="J70" s="5"/>
      <c r="K70" s="5"/>
      <c r="L70" s="5"/>
    </row>
    <row r="71" spans="2:12" ht="16" customHeight="1">
      <c r="B71" s="62" t="str">
        <f>IF(C71&lt;0,"Saldo: Besparing","Saldo: Belasting")</f>
        <v>Saldo: Belasting</v>
      </c>
      <c r="C71" s="63">
        <f>+C69+C70</f>
        <v>0</v>
      </c>
      <c r="D71" s="20"/>
      <c r="E71" s="27"/>
      <c r="F71" s="20"/>
      <c r="G71" s="20"/>
      <c r="I71" s="5"/>
      <c r="J71" s="5"/>
      <c r="K71" s="5"/>
      <c r="L71" s="5"/>
    </row>
    <row r="72" spans="2:12" ht="16" customHeight="1">
      <c r="B72" s="20"/>
      <c r="C72" s="18"/>
      <c r="D72" s="20"/>
      <c r="E72" s="27"/>
      <c r="F72" s="20"/>
      <c r="G72" s="20"/>
      <c r="I72" s="5"/>
      <c r="J72" s="5"/>
      <c r="K72" s="5"/>
      <c r="L72" s="5"/>
    </row>
    <row r="73" spans="2:12" ht="16" customHeight="1">
      <c r="B73" s="20"/>
      <c r="C73" s="18"/>
      <c r="D73" s="20"/>
      <c r="E73" s="27"/>
      <c r="F73" s="20"/>
      <c r="G73" s="20"/>
      <c r="I73" s="5"/>
      <c r="J73" s="5"/>
      <c r="K73" s="5"/>
      <c r="L73" s="5"/>
    </row>
    <row r="74" spans="2:12" ht="26.15" customHeight="1">
      <c r="B74" s="118" t="s">
        <v>104</v>
      </c>
      <c r="C74" s="18"/>
      <c r="D74" s="64"/>
      <c r="E74" s="65"/>
      <c r="F74" s="66"/>
      <c r="G74" s="20"/>
      <c r="I74" s="5"/>
      <c r="J74" s="5"/>
      <c r="K74" s="5"/>
      <c r="L74" s="5"/>
    </row>
    <row r="75" spans="2:12" ht="23.15" customHeight="1">
      <c r="B75" s="119" t="s">
        <v>105</v>
      </c>
      <c r="C75" s="18"/>
      <c r="D75" s="64"/>
      <c r="E75" s="65"/>
      <c r="F75" s="66"/>
      <c r="G75" s="20"/>
      <c r="I75" s="5"/>
      <c r="J75" s="5"/>
      <c r="K75" s="5"/>
      <c r="L75" s="5"/>
    </row>
    <row r="76" spans="2:12" ht="16" customHeight="1">
      <c r="B76" s="67" t="s">
        <v>35</v>
      </c>
      <c r="C76" s="44">
        <f>C77+C78</f>
        <v>0</v>
      </c>
      <c r="D76" s="64"/>
      <c r="E76" s="65"/>
      <c r="F76" s="66"/>
      <c r="G76" s="20"/>
      <c r="I76" s="5"/>
      <c r="J76" s="5"/>
      <c r="K76" s="5"/>
      <c r="L76" s="5"/>
    </row>
    <row r="77" spans="2:12" ht="16" customHeight="1">
      <c r="B77" s="106" t="s">
        <v>34</v>
      </c>
      <c r="C77" s="34">
        <f>'2'!F9</f>
        <v>0</v>
      </c>
      <c r="D77" s="64"/>
      <c r="E77" s="65"/>
      <c r="F77" s="66"/>
      <c r="G77" s="20"/>
      <c r="I77" s="5"/>
      <c r="J77" s="5"/>
      <c r="K77" s="5"/>
      <c r="L77" s="5"/>
    </row>
    <row r="78" spans="2:12" ht="16" customHeight="1">
      <c r="B78" s="106" t="s">
        <v>33</v>
      </c>
      <c r="C78" s="34">
        <f>'2'!F7+'2'!F8</f>
        <v>0</v>
      </c>
      <c r="D78" s="64"/>
      <c r="E78" s="65"/>
      <c r="F78" s="66"/>
      <c r="G78" s="20"/>
      <c r="I78" s="5"/>
      <c r="J78" s="5"/>
      <c r="K78" s="5"/>
      <c r="L78" s="5"/>
    </row>
    <row r="79" spans="2:12" ht="16" customHeight="1">
      <c r="B79" s="45" t="s">
        <v>32</v>
      </c>
      <c r="C79" s="34">
        <f>'2'!F27-'2'!C76</f>
        <v>0</v>
      </c>
      <c r="D79" s="64"/>
      <c r="E79" s="65"/>
      <c r="F79" s="66"/>
      <c r="G79" s="20"/>
      <c r="I79" s="5"/>
      <c r="J79" s="5"/>
      <c r="K79" s="5"/>
      <c r="L79" s="5"/>
    </row>
    <row r="80" spans="2:12" ht="16" customHeight="1">
      <c r="B80" s="62" t="s">
        <v>22</v>
      </c>
      <c r="C80" s="63">
        <f>C76+C79</f>
        <v>0</v>
      </c>
      <c r="D80" s="64"/>
      <c r="E80" s="65"/>
      <c r="F80" s="66"/>
      <c r="G80" s="20"/>
      <c r="I80" s="5"/>
      <c r="J80" s="5"/>
      <c r="K80" s="5"/>
      <c r="L80" s="5"/>
    </row>
    <row r="81" spans="2:12" ht="16" customHeight="1">
      <c r="B81" s="18"/>
      <c r="C81" s="18"/>
      <c r="D81" s="64"/>
      <c r="E81" s="65"/>
      <c r="F81" s="66"/>
      <c r="G81" s="20"/>
      <c r="I81" s="5"/>
      <c r="J81" s="5"/>
      <c r="K81" s="5"/>
      <c r="L81" s="5"/>
    </row>
    <row r="82" spans="2:12" ht="23.15" customHeight="1">
      <c r="B82" s="120" t="s">
        <v>106</v>
      </c>
      <c r="C82" s="9"/>
      <c r="D82" s="64"/>
      <c r="E82" s="65"/>
      <c r="F82" s="66"/>
      <c r="G82" s="20"/>
      <c r="I82" s="5"/>
      <c r="J82" s="5"/>
      <c r="K82" s="5"/>
      <c r="L82" s="5"/>
    </row>
    <row r="83" spans="2:12" ht="16" customHeight="1">
      <c r="B83" s="68" t="s">
        <v>93</v>
      </c>
      <c r="C83" s="128">
        <v>0</v>
      </c>
      <c r="D83" s="64"/>
      <c r="E83" s="65"/>
      <c r="F83" s="66"/>
      <c r="G83" s="20"/>
      <c r="I83" s="5"/>
      <c r="J83" s="5"/>
      <c r="K83" s="5"/>
      <c r="L83" s="5"/>
    </row>
    <row r="84" spans="2:12" ht="16" customHeight="1">
      <c r="B84" s="69"/>
      <c r="C84" s="69"/>
      <c r="D84" s="64"/>
      <c r="E84" s="65"/>
      <c r="F84" s="66"/>
      <c r="G84" s="20"/>
      <c r="I84" s="5"/>
      <c r="J84" s="5"/>
      <c r="K84" s="5"/>
      <c r="L84" s="5"/>
    </row>
    <row r="85" spans="2:12" ht="23.15" customHeight="1">
      <c r="B85" s="120" t="s">
        <v>107</v>
      </c>
      <c r="C85" s="9"/>
      <c r="D85" s="64"/>
      <c r="E85" s="65"/>
      <c r="F85" s="66"/>
      <c r="G85" s="20"/>
      <c r="I85" s="5"/>
      <c r="J85" s="5"/>
      <c r="K85" s="5"/>
      <c r="L85" s="5"/>
    </row>
    <row r="86" spans="2:12" ht="16" customHeight="1">
      <c r="B86" s="105" t="s">
        <v>31</v>
      </c>
      <c r="C86" s="126">
        <v>0</v>
      </c>
      <c r="D86" s="64"/>
      <c r="E86" s="65"/>
      <c r="F86" s="66"/>
      <c r="G86" s="20"/>
      <c r="I86" s="5"/>
      <c r="J86" s="5"/>
      <c r="K86" s="5"/>
      <c r="L86" s="5"/>
    </row>
    <row r="87" spans="2:12" ht="16" customHeight="1">
      <c r="B87" s="106" t="s">
        <v>30</v>
      </c>
      <c r="C87" s="127">
        <v>0</v>
      </c>
      <c r="D87" s="64"/>
      <c r="E87" s="65"/>
      <c r="F87" s="66"/>
      <c r="G87" s="20"/>
      <c r="I87" s="5"/>
      <c r="J87" s="5"/>
      <c r="K87" s="5"/>
      <c r="L87" s="5"/>
    </row>
    <row r="88" spans="2:12" ht="16" customHeight="1">
      <c r="B88" s="106" t="s">
        <v>29</v>
      </c>
      <c r="C88" s="127">
        <v>0</v>
      </c>
      <c r="D88" s="64"/>
      <c r="E88" s="65"/>
      <c r="F88" s="66"/>
      <c r="G88" s="20"/>
      <c r="I88" s="5"/>
      <c r="J88" s="5"/>
      <c r="K88" s="5"/>
      <c r="L88" s="5"/>
    </row>
    <row r="89" spans="2:12" ht="16" customHeight="1">
      <c r="B89" s="106" t="s">
        <v>28</v>
      </c>
      <c r="C89" s="34">
        <f>C80-C83-SUM(C86:C88)</f>
        <v>0</v>
      </c>
      <c r="D89" s="64"/>
      <c r="E89" s="65"/>
      <c r="F89" s="66"/>
      <c r="G89" s="20"/>
      <c r="I89" s="5"/>
      <c r="J89" s="5"/>
      <c r="K89" s="5"/>
      <c r="L89" s="5"/>
    </row>
    <row r="90" spans="2:12" ht="16" customHeight="1">
      <c r="B90" s="62" t="s">
        <v>22</v>
      </c>
      <c r="C90" s="70">
        <f>SUM(C86:C89)</f>
        <v>0</v>
      </c>
      <c r="D90" s="64"/>
      <c r="E90" s="65"/>
      <c r="F90" s="66"/>
      <c r="G90" s="20"/>
      <c r="I90" s="5"/>
      <c r="J90" s="5"/>
      <c r="K90" s="5"/>
      <c r="L90" s="5"/>
    </row>
    <row r="91" spans="2:12" ht="16" customHeight="1">
      <c r="B91" s="71"/>
      <c r="C91" s="71"/>
      <c r="D91" s="64"/>
      <c r="E91" s="65"/>
      <c r="F91" s="66"/>
      <c r="G91" s="20"/>
      <c r="I91" s="5"/>
      <c r="J91" s="5"/>
      <c r="K91" s="5"/>
      <c r="L91" s="5"/>
    </row>
    <row r="92" spans="2:12" ht="23.15" customHeight="1">
      <c r="B92" s="120" t="s">
        <v>108</v>
      </c>
      <c r="C92" s="47"/>
      <c r="D92" s="64"/>
      <c r="E92" s="65"/>
      <c r="F92" s="66"/>
      <c r="G92" s="20"/>
      <c r="I92" s="5"/>
      <c r="J92" s="5"/>
      <c r="K92" s="5"/>
      <c r="L92" s="5"/>
    </row>
    <row r="93" spans="2:12" ht="16" customHeight="1">
      <c r="B93" s="41" t="s">
        <v>27</v>
      </c>
      <c r="C93" s="60">
        <f>C80</f>
        <v>0</v>
      </c>
      <c r="D93" s="64"/>
      <c r="E93" s="65"/>
      <c r="F93" s="66"/>
      <c r="G93" s="20"/>
      <c r="I93" s="5"/>
      <c r="J93" s="5"/>
      <c r="K93" s="5"/>
      <c r="L93" s="5"/>
    </row>
    <row r="94" spans="2:12" ht="16" customHeight="1">
      <c r="B94" s="31" t="s">
        <v>26</v>
      </c>
      <c r="C94" s="61">
        <f>C83</f>
        <v>0</v>
      </c>
      <c r="D94" s="72">
        <f>IF(C93=0,0,C94/$C$93)</f>
        <v>0</v>
      </c>
      <c r="E94" s="71"/>
      <c r="F94" s="71"/>
      <c r="G94" s="71"/>
      <c r="I94" s="5"/>
      <c r="J94" s="5"/>
      <c r="K94" s="5"/>
      <c r="L94" s="5"/>
    </row>
    <row r="95" spans="2:12" ht="16" customHeight="1">
      <c r="B95" s="35" t="s">
        <v>25</v>
      </c>
      <c r="C95" s="73">
        <f>C90</f>
        <v>0</v>
      </c>
      <c r="D95" s="72">
        <f>IF(C93=0,0,C95/$C$93)</f>
        <v>0</v>
      </c>
      <c r="E95" s="71"/>
      <c r="F95" s="71"/>
      <c r="G95" s="71"/>
      <c r="I95" s="5"/>
      <c r="J95" s="5"/>
      <c r="K95" s="5"/>
      <c r="L95" s="5"/>
    </row>
    <row r="96" spans="2:12" ht="16" customHeight="1">
      <c r="B96" s="71"/>
      <c r="C96" s="71"/>
      <c r="D96" s="71"/>
      <c r="E96" s="71"/>
      <c r="F96" s="71"/>
      <c r="G96" s="71"/>
      <c r="I96" s="5"/>
      <c r="J96" s="5"/>
      <c r="K96" s="5"/>
      <c r="L96" s="5"/>
    </row>
    <row r="97" spans="2:12" ht="23.15" customHeight="1">
      <c r="B97" s="120" t="s">
        <v>109</v>
      </c>
      <c r="C97" s="71"/>
      <c r="D97" s="71"/>
      <c r="E97" s="47"/>
      <c r="F97" s="71"/>
      <c r="G97" s="71"/>
      <c r="I97" s="5"/>
      <c r="J97" s="5"/>
      <c r="K97" s="5"/>
      <c r="L97" s="5"/>
    </row>
    <row r="98" spans="2:12" ht="16" customHeight="1">
      <c r="B98" s="105" t="s">
        <v>24</v>
      </c>
      <c r="C98" s="100">
        <f>C80-C99</f>
        <v>0</v>
      </c>
      <c r="D98" s="71"/>
      <c r="E98" s="7"/>
      <c r="F98" s="71"/>
      <c r="G98" s="71"/>
      <c r="I98" s="5"/>
      <c r="J98" s="5"/>
      <c r="K98" s="5"/>
      <c r="L98" s="5"/>
    </row>
    <row r="99" spans="2:12" ht="16" customHeight="1">
      <c r="B99" s="106" t="s">
        <v>96</v>
      </c>
      <c r="C99" s="34">
        <f>(C77+(C78*D95))</f>
        <v>0</v>
      </c>
      <c r="D99" s="71"/>
      <c r="E99" s="7"/>
      <c r="F99" s="74"/>
      <c r="G99" s="24"/>
      <c r="I99" s="5"/>
      <c r="J99" s="5"/>
      <c r="K99" s="5"/>
      <c r="L99" s="5"/>
    </row>
    <row r="100" spans="2:12" ht="16" customHeight="1">
      <c r="B100" s="116" t="s">
        <v>97</v>
      </c>
      <c r="C100" s="125">
        <v>0</v>
      </c>
      <c r="D100" s="71"/>
      <c r="E100" s="7"/>
      <c r="F100" s="74"/>
      <c r="G100" s="24"/>
      <c r="I100" s="5"/>
      <c r="J100" s="5"/>
      <c r="K100" s="5"/>
      <c r="L100" s="5"/>
    </row>
    <row r="101" spans="2:12" ht="16" customHeight="1">
      <c r="B101" s="116" t="s">
        <v>98</v>
      </c>
      <c r="C101" s="34">
        <f>C99-C100</f>
        <v>0</v>
      </c>
      <c r="D101" s="71"/>
      <c r="E101" s="7"/>
      <c r="F101" s="74"/>
      <c r="G101" s="24"/>
      <c r="I101" s="5"/>
      <c r="J101" s="5"/>
      <c r="K101" s="5"/>
      <c r="L101" s="5"/>
    </row>
    <row r="102" spans="2:12" ht="16" customHeight="1">
      <c r="B102" s="45" t="s">
        <v>85</v>
      </c>
      <c r="C102" s="34"/>
      <c r="D102" s="71"/>
      <c r="E102" s="7"/>
      <c r="F102" s="71"/>
      <c r="G102" s="71"/>
      <c r="I102" s="5"/>
      <c r="J102" s="5"/>
      <c r="K102" s="5"/>
      <c r="L102" s="5"/>
    </row>
    <row r="103" spans="2:12" ht="16" customHeight="1">
      <c r="B103" s="106" t="s">
        <v>23</v>
      </c>
      <c r="C103" s="34">
        <v>50</v>
      </c>
      <c r="D103" s="71"/>
      <c r="E103" s="7"/>
      <c r="F103" s="71"/>
      <c r="G103" s="71"/>
      <c r="I103" s="5"/>
      <c r="J103" s="5"/>
      <c r="K103" s="5"/>
      <c r="L103" s="5"/>
    </row>
    <row r="104" spans="2:12" ht="16" customHeight="1">
      <c r="B104" s="107">
        <v>0.1</v>
      </c>
      <c r="C104" s="34">
        <f>C100*B104</f>
        <v>0</v>
      </c>
      <c r="D104" s="71"/>
      <c r="E104" s="7"/>
      <c r="F104" s="71"/>
      <c r="G104" s="71"/>
      <c r="I104" s="5"/>
      <c r="J104" s="5"/>
      <c r="K104" s="5"/>
      <c r="L104" s="5"/>
    </row>
    <row r="105" spans="2:12" ht="16" customHeight="1">
      <c r="B105" s="117">
        <v>0.125</v>
      </c>
      <c r="C105" s="34">
        <f>C101*B105</f>
        <v>0</v>
      </c>
      <c r="D105" s="71"/>
      <c r="E105" s="7"/>
      <c r="F105" s="71"/>
      <c r="G105" s="71"/>
      <c r="I105" s="5"/>
      <c r="J105" s="5"/>
      <c r="K105" s="5"/>
      <c r="L105" s="5"/>
    </row>
    <row r="106" spans="2:12" ht="16" customHeight="1">
      <c r="B106" s="75" t="s">
        <v>22</v>
      </c>
      <c r="C106" s="76">
        <f>C103+C104+C105</f>
        <v>50</v>
      </c>
      <c r="D106" s="71"/>
      <c r="E106" s="7"/>
      <c r="F106" s="71"/>
      <c r="G106" s="71"/>
      <c r="I106" s="5"/>
      <c r="J106" s="5"/>
      <c r="K106" s="5"/>
      <c r="L106" s="5"/>
    </row>
    <row r="107" spans="2:12" ht="16" customHeight="1">
      <c r="B107" s="107" t="s">
        <v>21</v>
      </c>
      <c r="C107" s="124">
        <v>0.25</v>
      </c>
      <c r="D107" s="71"/>
      <c r="E107" s="7"/>
      <c r="F107" s="71"/>
      <c r="G107" s="71"/>
      <c r="I107" s="5"/>
      <c r="J107" s="5"/>
      <c r="K107" s="5"/>
      <c r="L107" s="5"/>
    </row>
    <row r="108" spans="2:12" ht="16" customHeight="1">
      <c r="B108" s="107" t="s">
        <v>84</v>
      </c>
      <c r="C108" s="34">
        <f>-C106*C107</f>
        <v>-12.5</v>
      </c>
      <c r="D108" s="71"/>
      <c r="E108" s="7"/>
      <c r="F108" s="71"/>
      <c r="G108" s="71"/>
      <c r="I108" s="5"/>
      <c r="J108" s="5"/>
      <c r="K108" s="5"/>
      <c r="L108" s="5"/>
    </row>
    <row r="109" spans="2:12" ht="16" customHeight="1">
      <c r="B109" s="77" t="s">
        <v>20</v>
      </c>
      <c r="C109" s="37">
        <f>C106*(1-C107)</f>
        <v>37.5</v>
      </c>
      <c r="D109" s="71"/>
      <c r="E109" s="7"/>
      <c r="F109" s="71"/>
      <c r="G109" s="71"/>
      <c r="I109" s="5"/>
      <c r="J109" s="5"/>
      <c r="K109" s="5"/>
      <c r="L109" s="5"/>
    </row>
    <row r="110" spans="2:12" ht="16" customHeight="1">
      <c r="B110" s="18"/>
      <c r="C110" s="18"/>
      <c r="D110" s="71"/>
      <c r="E110" s="47"/>
      <c r="F110" s="71"/>
      <c r="G110" s="71"/>
      <c r="I110" s="5"/>
      <c r="J110" s="5"/>
      <c r="K110" s="5"/>
      <c r="L110" s="5"/>
    </row>
    <row r="111" spans="2:12" ht="16" customHeight="1">
      <c r="B111" s="20"/>
      <c r="C111" s="20"/>
      <c r="D111" s="20"/>
      <c r="E111" s="27"/>
      <c r="F111" s="20"/>
      <c r="G111" s="20"/>
      <c r="I111" s="5"/>
      <c r="J111" s="5"/>
      <c r="K111" s="5"/>
      <c r="L111" s="5"/>
    </row>
    <row r="112" spans="2:12" ht="26.15" customHeight="1" thickBot="1">
      <c r="B112" s="118" t="s">
        <v>110</v>
      </c>
      <c r="C112" s="20"/>
      <c r="D112" s="20"/>
      <c r="E112" s="27"/>
      <c r="F112" s="20"/>
      <c r="G112" s="20"/>
      <c r="I112" s="5"/>
      <c r="J112" s="5"/>
      <c r="K112" s="5"/>
      <c r="L112" s="5"/>
    </row>
    <row r="113" spans="2:12" ht="16" customHeight="1" thickBot="1">
      <c r="B113" s="187" t="s">
        <v>19</v>
      </c>
      <c r="C113" s="188"/>
      <c r="D113" s="187" t="s">
        <v>15</v>
      </c>
      <c r="E113" s="189"/>
      <c r="F113" s="20"/>
      <c r="G113" s="20"/>
      <c r="I113" s="5"/>
      <c r="J113" s="5"/>
      <c r="K113" s="5"/>
      <c r="L113" s="5"/>
    </row>
    <row r="114" spans="2:12" ht="16" customHeight="1">
      <c r="B114" s="101" t="s">
        <v>18</v>
      </c>
      <c r="C114" s="123">
        <v>0</v>
      </c>
      <c r="D114" s="78" t="s">
        <v>84</v>
      </c>
      <c r="E114" s="79"/>
      <c r="F114" s="20"/>
      <c r="G114" s="20"/>
      <c r="I114" s="5"/>
      <c r="J114" s="5"/>
      <c r="K114" s="5"/>
      <c r="L114" s="5"/>
    </row>
    <row r="115" spans="2:12" ht="16" customHeight="1">
      <c r="B115" s="101" t="s">
        <v>17</v>
      </c>
      <c r="C115" s="123">
        <v>0</v>
      </c>
      <c r="D115" s="101" t="s">
        <v>14</v>
      </c>
      <c r="E115" s="121">
        <v>0.25</v>
      </c>
      <c r="F115" s="20"/>
      <c r="G115" s="20"/>
      <c r="I115" s="5"/>
      <c r="J115" s="5"/>
      <c r="K115" s="5"/>
      <c r="L115" s="5"/>
    </row>
    <row r="116" spans="2:12" ht="16" customHeight="1">
      <c r="B116" s="101" t="s">
        <v>16</v>
      </c>
      <c r="C116" s="123">
        <v>0</v>
      </c>
      <c r="D116" s="101" t="s">
        <v>13</v>
      </c>
      <c r="E116" s="80">
        <f>+C114</f>
        <v>0</v>
      </c>
      <c r="F116" s="20"/>
      <c r="G116" s="20"/>
      <c r="I116" s="5"/>
      <c r="J116" s="5"/>
      <c r="K116" s="5"/>
      <c r="L116" s="5"/>
    </row>
    <row r="117" spans="2:12" ht="16" customHeight="1" thickBot="1">
      <c r="B117" s="81" t="s">
        <v>86</v>
      </c>
      <c r="C117" s="98">
        <f>+C115+C116</f>
        <v>0</v>
      </c>
      <c r="D117" s="101" t="s">
        <v>12</v>
      </c>
      <c r="E117" s="122">
        <v>0</v>
      </c>
      <c r="F117" s="20"/>
      <c r="G117" s="20"/>
      <c r="I117" s="5"/>
      <c r="J117" s="5"/>
      <c r="K117" s="5"/>
      <c r="L117" s="5"/>
    </row>
    <row r="118" spans="2:12" ht="16" customHeight="1">
      <c r="C118" s="83"/>
      <c r="D118" s="101" t="s">
        <v>11</v>
      </c>
      <c r="E118" s="80">
        <f>E116-E117</f>
        <v>0</v>
      </c>
      <c r="F118" s="20"/>
      <c r="G118" s="20"/>
      <c r="I118" s="5"/>
      <c r="J118" s="5"/>
      <c r="K118" s="5"/>
      <c r="L118" s="5"/>
    </row>
    <row r="119" spans="2:12" ht="16" customHeight="1">
      <c r="B119" s="15"/>
      <c r="C119" s="83"/>
      <c r="D119" s="101" t="s">
        <v>87</v>
      </c>
      <c r="E119" s="84">
        <f>E118*E115</f>
        <v>0</v>
      </c>
      <c r="F119" s="20"/>
      <c r="G119" s="20"/>
      <c r="I119" s="5"/>
      <c r="J119" s="5"/>
      <c r="K119" s="5"/>
      <c r="L119" s="5"/>
    </row>
    <row r="120" spans="2:12" ht="16" customHeight="1">
      <c r="D120" s="78" t="s">
        <v>89</v>
      </c>
      <c r="E120" s="80"/>
      <c r="F120" s="20"/>
      <c r="G120" s="20"/>
      <c r="I120" s="5"/>
      <c r="J120" s="5"/>
      <c r="K120" s="5"/>
      <c r="L120" s="5"/>
    </row>
    <row r="121" spans="2:12" ht="16" customHeight="1">
      <c r="D121" s="101" t="s">
        <v>10</v>
      </c>
      <c r="E121" s="80">
        <f>E117</f>
        <v>0</v>
      </c>
      <c r="F121" s="20"/>
      <c r="G121" s="20"/>
      <c r="I121" s="5"/>
      <c r="J121" s="5"/>
      <c r="K121" s="5"/>
      <c r="L121" s="5"/>
    </row>
    <row r="122" spans="2:12" ht="16" customHeight="1" thickBot="1">
      <c r="D122" s="101" t="s">
        <v>9</v>
      </c>
      <c r="E122" s="122">
        <v>0</v>
      </c>
      <c r="F122" s="20"/>
      <c r="G122" s="20"/>
      <c r="I122" s="5"/>
      <c r="J122" s="5"/>
      <c r="K122" s="5"/>
      <c r="L122" s="5"/>
    </row>
    <row r="123" spans="2:12" ht="16" customHeight="1" thickBot="1">
      <c r="B123" s="187" t="s">
        <v>6</v>
      </c>
      <c r="C123" s="188"/>
      <c r="D123" s="101" t="s">
        <v>8</v>
      </c>
      <c r="E123" s="80">
        <f>IF((E121-E122)*0.03&gt;2580,2580,(E121-E122)*0.03)</f>
        <v>0</v>
      </c>
      <c r="F123" s="20"/>
      <c r="G123" s="20"/>
      <c r="I123" s="5"/>
      <c r="J123" s="5"/>
      <c r="K123" s="5"/>
      <c r="L123" s="5"/>
    </row>
    <row r="124" spans="2:12" ht="16" customHeight="1">
      <c r="B124" s="101" t="s">
        <v>5</v>
      </c>
      <c r="C124" s="99">
        <f>C117</f>
        <v>0</v>
      </c>
      <c r="D124" s="102" t="s">
        <v>7</v>
      </c>
      <c r="E124" s="80">
        <f>E121-E122-E123</f>
        <v>0</v>
      </c>
      <c r="F124" s="20"/>
      <c r="G124" s="20"/>
      <c r="I124" s="5"/>
      <c r="J124" s="5"/>
      <c r="K124" s="5"/>
      <c r="L124" s="5"/>
    </row>
    <row r="125" spans="2:12" ht="16" customHeight="1">
      <c r="B125" s="101" t="s">
        <v>4</v>
      </c>
      <c r="C125" s="99">
        <f>E126</f>
        <v>0</v>
      </c>
      <c r="D125" s="102" t="s">
        <v>92</v>
      </c>
      <c r="E125" s="122">
        <v>0</v>
      </c>
      <c r="F125" s="20"/>
      <c r="G125" s="20"/>
      <c r="I125" s="5"/>
      <c r="J125" s="5"/>
      <c r="K125" s="5"/>
      <c r="L125" s="5"/>
    </row>
    <row r="126" spans="2:12" ht="16" customHeight="1" thickBot="1">
      <c r="B126" s="81" t="str">
        <f>IF(C126&gt;0,"Vennootschap is voordeliger","Eenmanszaak is voordeliger")</f>
        <v>Eenmanszaak is voordeliger</v>
      </c>
      <c r="C126" s="98">
        <f>C124-C125</f>
        <v>0</v>
      </c>
      <c r="D126" s="81" t="s">
        <v>86</v>
      </c>
      <c r="E126" s="82">
        <f>+E119+E122+E125</f>
        <v>0</v>
      </c>
      <c r="F126" s="20"/>
      <c r="G126" s="20"/>
      <c r="I126" s="5"/>
      <c r="J126" s="5"/>
      <c r="K126" s="5"/>
      <c r="L126" s="5"/>
    </row>
    <row r="127" spans="2:12" ht="16" customHeight="1">
      <c r="E127" s="7"/>
      <c r="F127" s="20"/>
      <c r="G127" s="20"/>
      <c r="I127" s="5"/>
      <c r="J127" s="5"/>
      <c r="K127" s="5"/>
      <c r="L127" s="5"/>
    </row>
    <row r="128" spans="2:12" ht="16" customHeight="1">
      <c r="D128" s="20"/>
      <c r="E128" s="85"/>
      <c r="F128" s="20"/>
      <c r="G128" s="20"/>
      <c r="I128" s="5"/>
      <c r="J128" s="5"/>
      <c r="K128" s="5"/>
      <c r="L128" s="5"/>
    </row>
    <row r="129" spans="1:12" ht="16" customHeight="1">
      <c r="A129" s="5"/>
      <c r="B129" s="5"/>
      <c r="C129" s="5"/>
      <c r="D129" s="5"/>
      <c r="E129" s="5"/>
      <c r="F129" s="5"/>
      <c r="G129" s="5"/>
      <c r="H129" s="5"/>
      <c r="I129" s="5"/>
      <c r="J129" s="5"/>
      <c r="K129" s="5"/>
      <c r="L129" s="5"/>
    </row>
    <row r="130" spans="1:12" ht="16" customHeight="1">
      <c r="D130" s="15"/>
      <c r="E130" s="85"/>
      <c r="F130" s="20"/>
      <c r="G130" s="20"/>
    </row>
    <row r="131" spans="1:12" ht="16" customHeight="1">
      <c r="E131" s="7"/>
      <c r="F131" s="20"/>
      <c r="G131" s="20"/>
    </row>
    <row r="132" spans="1:12" ht="16" customHeight="1">
      <c r="D132" s="15"/>
      <c r="E132" s="85"/>
      <c r="F132" s="20"/>
      <c r="G132" s="20"/>
    </row>
    <row r="133" spans="1:12" ht="16" customHeight="1">
      <c r="E133" s="7"/>
      <c r="F133" s="20"/>
      <c r="G133" s="20"/>
    </row>
    <row r="134" spans="1:12" ht="16" customHeight="1">
      <c r="B134" s="15"/>
      <c r="C134" s="83"/>
      <c r="D134" s="86"/>
      <c r="E134" s="85"/>
      <c r="F134" s="20"/>
      <c r="G134" s="20"/>
    </row>
    <row r="135" spans="1:12" ht="16" customHeight="1">
      <c r="B135" s="20"/>
      <c r="C135" s="83"/>
      <c r="E135" s="7"/>
      <c r="F135" s="20"/>
      <c r="G135" s="20"/>
    </row>
    <row r="136" spans="1:12" ht="16" customHeight="1">
      <c r="D136" s="71"/>
      <c r="E136" s="85"/>
      <c r="F136" s="20"/>
      <c r="G136" s="20"/>
    </row>
    <row r="137" spans="1:12" ht="16" customHeight="1">
      <c r="E137" s="7"/>
      <c r="F137" s="20"/>
      <c r="G137" s="20"/>
    </row>
    <row r="138" spans="1:12" ht="16" customHeight="1">
      <c r="D138" s="20"/>
      <c r="E138" s="27"/>
      <c r="F138" s="20"/>
      <c r="G138" s="20"/>
    </row>
    <row r="139" spans="1:12" ht="16" customHeight="1">
      <c r="D139" s="20"/>
      <c r="E139" s="27"/>
      <c r="F139" s="20"/>
      <c r="G139" s="20"/>
    </row>
    <row r="140" spans="1:12" ht="16" customHeight="1">
      <c r="D140" s="20"/>
      <c r="E140" s="27"/>
      <c r="F140" s="20"/>
      <c r="G140" s="20"/>
    </row>
    <row r="141" spans="1:12" ht="16" customHeight="1">
      <c r="D141" s="20"/>
      <c r="E141" s="27"/>
      <c r="F141" s="20"/>
      <c r="G141" s="20"/>
    </row>
    <row r="142" spans="1:12" ht="16" customHeight="1">
      <c r="D142" s="20"/>
      <c r="E142" s="27"/>
      <c r="F142" s="20"/>
      <c r="G142" s="20"/>
    </row>
    <row r="143" spans="1:12" ht="16" customHeight="1">
      <c r="D143" s="20"/>
      <c r="E143" s="27"/>
      <c r="F143" s="20"/>
      <c r="G143" s="20"/>
    </row>
    <row r="144" spans="1:12" ht="16" customHeight="1">
      <c r="D144" s="20"/>
      <c r="E144" s="27"/>
      <c r="F144" s="20"/>
      <c r="G144" s="20"/>
    </row>
    <row r="145" spans="2:7" ht="16" customHeight="1">
      <c r="D145" s="20"/>
      <c r="E145" s="27"/>
      <c r="F145" s="20"/>
      <c r="G145" s="20"/>
    </row>
    <row r="146" spans="2:7" ht="16" customHeight="1">
      <c r="D146" s="20"/>
      <c r="E146" s="27"/>
      <c r="F146" s="20"/>
      <c r="G146" s="20"/>
    </row>
    <row r="147" spans="2:7" ht="16" customHeight="1">
      <c r="D147" s="20"/>
      <c r="E147" s="27"/>
      <c r="F147" s="20"/>
      <c r="G147" s="20"/>
    </row>
    <row r="148" spans="2:7" ht="16" customHeight="1">
      <c r="D148" s="20"/>
      <c r="E148" s="27"/>
      <c r="F148" s="20"/>
      <c r="G148" s="20"/>
    </row>
    <row r="149" spans="2:7" ht="16" customHeight="1">
      <c r="B149" s="15"/>
      <c r="C149" s="85"/>
      <c r="D149" s="20"/>
      <c r="E149" s="27"/>
      <c r="F149" s="20"/>
      <c r="G149" s="20"/>
    </row>
    <row r="150" spans="2:7" ht="16" customHeight="1">
      <c r="D150" s="20"/>
      <c r="E150" s="27"/>
      <c r="F150" s="20"/>
      <c r="G150" s="20"/>
    </row>
    <row r="151" spans="2:7" ht="16" customHeight="1">
      <c r="D151" s="20"/>
      <c r="E151" s="27"/>
      <c r="F151" s="20"/>
      <c r="G151" s="20"/>
    </row>
    <row r="152" spans="2:7" ht="16" customHeight="1">
      <c r="D152" s="20"/>
      <c r="E152" s="27"/>
      <c r="F152" s="20"/>
      <c r="G152" s="20"/>
    </row>
    <row r="153" spans="2:7" ht="16" customHeight="1">
      <c r="D153" s="20"/>
      <c r="E153" s="27"/>
      <c r="F153" s="20"/>
      <c r="G153" s="20"/>
    </row>
    <row r="154" spans="2:7" ht="16" customHeight="1">
      <c r="D154" s="20"/>
      <c r="E154" s="27"/>
      <c r="F154" s="20"/>
      <c r="G154" s="20"/>
    </row>
    <row r="155" spans="2:7" ht="16" customHeight="1">
      <c r="D155" s="20"/>
      <c r="E155" s="27"/>
      <c r="F155" s="20"/>
      <c r="G155" s="20"/>
    </row>
    <row r="156" spans="2:7" ht="16" customHeight="1">
      <c r="D156" s="20"/>
      <c r="E156" s="27"/>
      <c r="F156" s="20"/>
      <c r="G156" s="20"/>
    </row>
    <row r="157" spans="2:7" ht="16" customHeight="1">
      <c r="B157" s="20"/>
      <c r="C157" s="20"/>
      <c r="D157" s="20"/>
      <c r="E157" s="27"/>
      <c r="F157" s="20"/>
      <c r="G157" s="20"/>
    </row>
    <row r="158" spans="2:7" ht="16" customHeight="1">
      <c r="B158" s="20"/>
      <c r="C158" s="20"/>
      <c r="D158" s="20"/>
      <c r="E158" s="27"/>
      <c r="F158" s="20"/>
      <c r="G158" s="20"/>
    </row>
    <row r="159" spans="2:7" ht="16" customHeight="1">
      <c r="B159" s="20"/>
      <c r="C159" s="20"/>
      <c r="D159" s="20"/>
      <c r="E159" s="27"/>
      <c r="F159" s="20"/>
      <c r="G159" s="20"/>
    </row>
    <row r="160" spans="2:7" ht="16" customHeight="1">
      <c r="B160" s="20"/>
      <c r="C160" s="20"/>
      <c r="D160" s="20"/>
      <c r="E160" s="27"/>
      <c r="F160" s="20"/>
      <c r="G160" s="20"/>
    </row>
    <row r="161" spans="2:7" ht="16" customHeight="1">
      <c r="B161" s="20"/>
      <c r="C161" s="20"/>
      <c r="D161" s="20"/>
      <c r="E161" s="27"/>
      <c r="F161" s="20"/>
      <c r="G161" s="20"/>
    </row>
    <row r="162" spans="2:7" ht="16" customHeight="1">
      <c r="B162" s="20"/>
      <c r="C162" s="20"/>
      <c r="D162" s="20"/>
      <c r="E162" s="27"/>
      <c r="F162" s="20"/>
      <c r="G162" s="20"/>
    </row>
    <row r="163" spans="2:7" ht="16" customHeight="1">
      <c r="B163" s="20"/>
      <c r="C163" s="20"/>
      <c r="D163" s="20"/>
      <c r="E163" s="27"/>
      <c r="F163" s="20"/>
      <c r="G163" s="20"/>
    </row>
    <row r="164" spans="2:7" ht="16" customHeight="1">
      <c r="B164" s="20"/>
      <c r="C164" s="20"/>
      <c r="D164" s="20"/>
      <c r="E164" s="27"/>
      <c r="F164" s="20"/>
      <c r="G164" s="20"/>
    </row>
    <row r="165" spans="2:7" ht="16" customHeight="1">
      <c r="B165" s="20"/>
      <c r="C165" s="20"/>
      <c r="D165" s="20"/>
      <c r="E165" s="27"/>
      <c r="F165" s="20"/>
      <c r="G165" s="20"/>
    </row>
    <row r="166" spans="2:7" ht="16" customHeight="1">
      <c r="B166" s="20"/>
      <c r="C166" s="20"/>
      <c r="D166" s="20"/>
      <c r="E166" s="27"/>
      <c r="F166" s="20"/>
      <c r="G166" s="20"/>
    </row>
    <row r="167" spans="2:7" ht="16" customHeight="1">
      <c r="B167" s="20"/>
      <c r="C167" s="20"/>
      <c r="D167" s="20"/>
      <c r="E167" s="27"/>
      <c r="F167" s="20"/>
      <c r="G167" s="20"/>
    </row>
    <row r="168" spans="2:7" ht="16" customHeight="1">
      <c r="B168" s="20"/>
      <c r="C168" s="20"/>
      <c r="D168" s="20"/>
      <c r="E168" s="27"/>
      <c r="F168" s="20"/>
      <c r="G168" s="20"/>
    </row>
    <row r="169" spans="2:7" ht="16" customHeight="1">
      <c r="B169" s="20"/>
      <c r="C169" s="20"/>
      <c r="D169" s="20"/>
      <c r="E169" s="27"/>
      <c r="F169" s="20"/>
      <c r="G169" s="20"/>
    </row>
    <row r="170" spans="2:7" ht="16" customHeight="1">
      <c r="B170" s="20"/>
      <c r="C170" s="20"/>
      <c r="D170" s="20"/>
      <c r="E170" s="27"/>
      <c r="F170" s="20"/>
      <c r="G170" s="20"/>
    </row>
    <row r="171" spans="2:7" ht="16" customHeight="1">
      <c r="B171" s="20"/>
      <c r="C171" s="20"/>
      <c r="D171" s="20"/>
      <c r="E171" s="27"/>
      <c r="F171" s="20"/>
      <c r="G171" s="20"/>
    </row>
    <row r="172" spans="2:7" ht="16" customHeight="1">
      <c r="B172" s="20"/>
      <c r="C172" s="20"/>
      <c r="D172" s="20"/>
      <c r="E172" s="27"/>
      <c r="F172" s="20"/>
      <c r="G172" s="20"/>
    </row>
    <row r="173" spans="2:7" ht="16" customHeight="1">
      <c r="B173" s="20"/>
      <c r="C173" s="20"/>
      <c r="D173" s="20"/>
      <c r="E173" s="27"/>
      <c r="F173" s="20"/>
      <c r="G173" s="20"/>
    </row>
    <row r="174" spans="2:7" ht="16" customHeight="1">
      <c r="B174" s="20"/>
      <c r="C174" s="20"/>
      <c r="D174" s="20"/>
      <c r="E174" s="27"/>
      <c r="F174" s="20"/>
      <c r="G174" s="20"/>
    </row>
    <row r="175" spans="2:7" ht="16" customHeight="1">
      <c r="B175" s="20"/>
      <c r="C175" s="20"/>
      <c r="D175" s="20"/>
      <c r="E175" s="27"/>
      <c r="F175" s="20"/>
      <c r="G175" s="20"/>
    </row>
    <row r="176" spans="2:7" ht="16" customHeight="1">
      <c r="B176" s="20"/>
      <c r="C176" s="20"/>
      <c r="D176" s="20"/>
      <c r="E176" s="27"/>
      <c r="F176" s="20"/>
      <c r="G176" s="20"/>
    </row>
    <row r="177" spans="2:7" ht="16" customHeight="1">
      <c r="B177" s="20"/>
      <c r="C177" s="20"/>
      <c r="D177" s="20"/>
      <c r="E177" s="27"/>
      <c r="F177" s="20"/>
      <c r="G177" s="20"/>
    </row>
    <row r="178" spans="2:7" ht="16" customHeight="1">
      <c r="B178" s="20"/>
      <c r="C178" s="20"/>
      <c r="D178" s="20"/>
      <c r="E178" s="27"/>
      <c r="F178" s="20"/>
      <c r="G178" s="20"/>
    </row>
    <row r="179" spans="2:7" ht="16" customHeight="1">
      <c r="B179" s="20"/>
      <c r="C179" s="20"/>
      <c r="D179" s="20"/>
      <c r="E179" s="27"/>
      <c r="F179" s="20"/>
      <c r="G179" s="20"/>
    </row>
    <row r="180" spans="2:7" ht="16" customHeight="1">
      <c r="B180" s="20"/>
      <c r="C180" s="20"/>
      <c r="D180" s="20"/>
      <c r="E180" s="27"/>
      <c r="F180" s="20"/>
      <c r="G180" s="20"/>
    </row>
    <row r="181" spans="2:7" ht="16" customHeight="1">
      <c r="B181" s="20"/>
      <c r="C181" s="20"/>
      <c r="D181" s="20"/>
      <c r="E181" s="27"/>
      <c r="F181" s="20"/>
      <c r="G181" s="20"/>
    </row>
    <row r="182" spans="2:7" ht="16" customHeight="1">
      <c r="B182" s="20"/>
      <c r="C182" s="20"/>
      <c r="D182" s="20"/>
      <c r="E182" s="27"/>
      <c r="F182" s="20"/>
      <c r="G182" s="20"/>
    </row>
    <row r="183" spans="2:7" ht="16" customHeight="1">
      <c r="B183" s="20"/>
      <c r="C183" s="20"/>
      <c r="D183" s="20"/>
      <c r="E183" s="27"/>
      <c r="F183" s="20"/>
      <c r="G183" s="20"/>
    </row>
    <row r="184" spans="2:7" ht="16" customHeight="1">
      <c r="B184" s="20"/>
      <c r="C184" s="20"/>
      <c r="D184" s="20"/>
      <c r="E184" s="27"/>
      <c r="F184" s="20"/>
      <c r="G184" s="20"/>
    </row>
    <row r="185" spans="2:7" ht="16" customHeight="1">
      <c r="B185" s="20"/>
      <c r="C185" s="20"/>
      <c r="D185" s="20"/>
      <c r="E185" s="27"/>
      <c r="F185" s="20"/>
      <c r="G185" s="20"/>
    </row>
    <row r="186" spans="2:7" ht="16" customHeight="1">
      <c r="B186" s="20"/>
      <c r="C186" s="20"/>
      <c r="D186" s="20"/>
      <c r="E186" s="27"/>
      <c r="F186" s="20"/>
      <c r="G186" s="20"/>
    </row>
    <row r="187" spans="2:7" ht="16" customHeight="1">
      <c r="B187" s="20"/>
      <c r="C187" s="20"/>
      <c r="D187" s="20"/>
      <c r="E187" s="27"/>
      <c r="F187" s="20"/>
      <c r="G187" s="20"/>
    </row>
    <row r="188" spans="2:7" ht="16" customHeight="1">
      <c r="B188" s="20"/>
      <c r="C188" s="20"/>
      <c r="D188" s="20"/>
      <c r="E188" s="27"/>
      <c r="F188" s="20"/>
      <c r="G188" s="20"/>
    </row>
    <row r="189" spans="2:7" ht="16" customHeight="1">
      <c r="B189" s="20"/>
      <c r="C189" s="20"/>
      <c r="D189" s="20"/>
      <c r="E189" s="27"/>
      <c r="F189" s="20"/>
      <c r="G189" s="20"/>
    </row>
    <row r="190" spans="2:7" ht="16" customHeight="1">
      <c r="B190" s="20"/>
      <c r="C190" s="20"/>
      <c r="D190" s="20"/>
      <c r="E190" s="27"/>
      <c r="F190" s="20"/>
      <c r="G190" s="20"/>
    </row>
    <row r="191" spans="2:7" ht="16" customHeight="1">
      <c r="B191" s="20"/>
      <c r="C191" s="20"/>
      <c r="D191" s="20"/>
      <c r="E191" s="27"/>
      <c r="F191" s="20"/>
      <c r="G191" s="20"/>
    </row>
    <row r="192" spans="2:7" ht="16" customHeight="1">
      <c r="B192" s="20"/>
      <c r="C192" s="20"/>
      <c r="D192" s="20"/>
      <c r="E192" s="27"/>
      <c r="F192" s="20"/>
      <c r="G192" s="20"/>
    </row>
    <row r="193" spans="2:7" ht="16" customHeight="1">
      <c r="B193" s="20"/>
      <c r="C193" s="20"/>
      <c r="D193" s="20"/>
      <c r="E193" s="27"/>
      <c r="F193" s="20"/>
      <c r="G193" s="20"/>
    </row>
    <row r="194" spans="2:7" ht="16" customHeight="1">
      <c r="B194" s="20"/>
      <c r="C194" s="20"/>
      <c r="D194" s="20"/>
      <c r="E194" s="27"/>
      <c r="F194" s="20"/>
      <c r="G194" s="20"/>
    </row>
    <row r="195" spans="2:7" ht="16" customHeight="1">
      <c r="B195" s="20"/>
      <c r="C195" s="20"/>
      <c r="D195" s="20"/>
      <c r="E195" s="27"/>
      <c r="F195" s="20"/>
      <c r="G195" s="20"/>
    </row>
    <row r="196" spans="2:7" ht="16" customHeight="1">
      <c r="B196" s="20"/>
      <c r="C196" s="20"/>
      <c r="D196" s="20"/>
      <c r="E196" s="27"/>
      <c r="F196" s="20"/>
      <c r="G196" s="20"/>
    </row>
    <row r="197" spans="2:7" ht="16" customHeight="1">
      <c r="B197" s="20"/>
      <c r="C197" s="20"/>
      <c r="D197" s="20"/>
      <c r="E197" s="27"/>
      <c r="F197" s="20"/>
      <c r="G197" s="20"/>
    </row>
    <row r="198" spans="2:7" ht="16" customHeight="1">
      <c r="B198" s="20"/>
      <c r="C198" s="20"/>
      <c r="D198" s="20"/>
      <c r="E198" s="27"/>
      <c r="F198" s="20"/>
      <c r="G198" s="20"/>
    </row>
    <row r="199" spans="2:7" ht="16" customHeight="1">
      <c r="B199" s="20"/>
      <c r="C199" s="20"/>
      <c r="D199" s="20"/>
      <c r="E199" s="27"/>
      <c r="F199" s="20"/>
      <c r="G199" s="20"/>
    </row>
    <row r="200" spans="2:7" ht="16" customHeight="1">
      <c r="B200" s="20"/>
      <c r="C200" s="20"/>
      <c r="D200" s="20"/>
      <c r="E200" s="27"/>
      <c r="F200" s="20"/>
      <c r="G200" s="20"/>
    </row>
    <row r="201" spans="2:7" ht="16" customHeight="1">
      <c r="B201" s="20"/>
      <c r="C201" s="20"/>
      <c r="D201" s="20"/>
      <c r="E201" s="27"/>
      <c r="F201" s="20"/>
      <c r="G201" s="20"/>
    </row>
    <row r="202" spans="2:7" ht="16" customHeight="1">
      <c r="B202" s="20"/>
      <c r="C202" s="20"/>
      <c r="D202" s="20"/>
      <c r="E202" s="27"/>
      <c r="F202" s="20"/>
      <c r="G202" s="20"/>
    </row>
    <row r="203" spans="2:7" ht="16" customHeight="1">
      <c r="B203" s="20"/>
      <c r="C203" s="20"/>
      <c r="D203" s="20"/>
      <c r="E203" s="27"/>
      <c r="F203" s="20"/>
      <c r="G203" s="20"/>
    </row>
    <row r="204" spans="2:7" ht="16" customHeight="1">
      <c r="B204" s="20"/>
      <c r="C204" s="20"/>
      <c r="D204" s="20"/>
      <c r="E204" s="27"/>
      <c r="F204" s="20"/>
      <c r="G204" s="20"/>
    </row>
    <row r="205" spans="2:7" ht="16" customHeight="1">
      <c r="B205" s="20"/>
      <c r="C205" s="20"/>
      <c r="D205" s="20"/>
      <c r="E205" s="27"/>
      <c r="F205" s="20"/>
      <c r="G205" s="20"/>
    </row>
    <row r="206" spans="2:7" ht="16" customHeight="1">
      <c r="B206" s="20"/>
      <c r="C206" s="20"/>
      <c r="D206" s="20"/>
      <c r="E206" s="27"/>
      <c r="F206" s="20"/>
      <c r="G206" s="20"/>
    </row>
    <row r="207" spans="2:7" ht="16" customHeight="1">
      <c r="B207" s="20"/>
      <c r="C207" s="20"/>
      <c r="D207" s="20"/>
      <c r="E207" s="27"/>
      <c r="F207" s="20"/>
      <c r="G207" s="20"/>
    </row>
    <row r="208" spans="2:7" ht="16" customHeight="1">
      <c r="B208" s="20"/>
      <c r="C208" s="20"/>
      <c r="D208" s="20"/>
      <c r="E208" s="27"/>
      <c r="F208" s="20"/>
      <c r="G208" s="20"/>
    </row>
    <row r="209" spans="2:7" ht="16" customHeight="1">
      <c r="B209" s="20"/>
      <c r="C209" s="20"/>
      <c r="D209" s="20"/>
      <c r="E209" s="27"/>
      <c r="F209" s="20"/>
      <c r="G209" s="20"/>
    </row>
    <row r="210" spans="2:7" ht="16" customHeight="1">
      <c r="B210" s="20"/>
      <c r="C210" s="20"/>
      <c r="D210" s="20"/>
      <c r="E210" s="27"/>
      <c r="F210" s="20"/>
      <c r="G210" s="20"/>
    </row>
    <row r="211" spans="2:7" ht="16" customHeight="1">
      <c r="B211" s="20"/>
      <c r="C211" s="20"/>
      <c r="D211" s="20"/>
      <c r="E211" s="27"/>
      <c r="F211" s="20"/>
      <c r="G211" s="20"/>
    </row>
    <row r="212" spans="2:7" ht="16" customHeight="1">
      <c r="B212" s="20"/>
      <c r="C212" s="20"/>
      <c r="D212" s="20"/>
      <c r="E212" s="27"/>
      <c r="F212" s="20"/>
      <c r="G212" s="20"/>
    </row>
    <row r="213" spans="2:7" ht="16" customHeight="1">
      <c r="B213" s="20"/>
      <c r="C213" s="20"/>
      <c r="D213" s="20"/>
      <c r="E213" s="27"/>
      <c r="F213" s="20"/>
      <c r="G213" s="20"/>
    </row>
    <row r="214" spans="2:7" ht="16" customHeight="1">
      <c r="B214" s="20"/>
      <c r="C214" s="20"/>
      <c r="D214" s="20"/>
      <c r="E214" s="27"/>
      <c r="F214" s="20"/>
      <c r="G214" s="20"/>
    </row>
    <row r="215" spans="2:7" ht="16" customHeight="1">
      <c r="B215" s="20"/>
      <c r="C215" s="20"/>
      <c r="D215" s="20"/>
      <c r="E215" s="27"/>
      <c r="F215" s="20"/>
      <c r="G215" s="20"/>
    </row>
    <row r="216" spans="2:7" ht="16" customHeight="1">
      <c r="B216" s="20"/>
      <c r="C216" s="20"/>
      <c r="D216" s="20"/>
      <c r="E216" s="27"/>
      <c r="F216" s="20"/>
      <c r="G216" s="20"/>
    </row>
    <row r="217" spans="2:7" ht="16" customHeight="1">
      <c r="B217" s="20"/>
      <c r="C217" s="20"/>
      <c r="D217" s="20"/>
      <c r="E217" s="27"/>
      <c r="F217" s="20"/>
      <c r="G217" s="20"/>
    </row>
    <row r="218" spans="2:7" ht="16" customHeight="1">
      <c r="B218" s="20"/>
      <c r="C218" s="20"/>
      <c r="D218" s="20"/>
      <c r="E218" s="27"/>
      <c r="F218" s="20"/>
      <c r="G218" s="20"/>
    </row>
    <row r="219" spans="2:7" ht="16" customHeight="1">
      <c r="B219" s="20"/>
      <c r="C219" s="20"/>
      <c r="D219" s="20"/>
      <c r="E219" s="27"/>
      <c r="F219" s="20"/>
      <c r="G219" s="20"/>
    </row>
    <row r="220" spans="2:7" ht="16" customHeight="1">
      <c r="B220" s="20"/>
      <c r="C220" s="20"/>
      <c r="D220" s="20"/>
      <c r="E220" s="27"/>
      <c r="F220" s="20"/>
      <c r="G220" s="20"/>
    </row>
    <row r="221" spans="2:7" ht="16" customHeight="1">
      <c r="B221" s="20"/>
      <c r="C221" s="20"/>
      <c r="D221" s="20"/>
      <c r="E221" s="27"/>
      <c r="F221" s="20"/>
      <c r="G221" s="20"/>
    </row>
    <row r="222" spans="2:7" ht="16" customHeight="1">
      <c r="B222" s="20"/>
      <c r="C222" s="20"/>
      <c r="D222" s="20"/>
      <c r="E222" s="27"/>
      <c r="F222" s="20"/>
      <c r="G222" s="20"/>
    </row>
    <row r="223" spans="2:7" ht="16" customHeight="1">
      <c r="B223" s="20"/>
      <c r="C223" s="20"/>
      <c r="D223" s="20"/>
      <c r="E223" s="27"/>
      <c r="F223" s="20"/>
      <c r="G223" s="20"/>
    </row>
    <row r="224" spans="2:7" ht="16" customHeight="1">
      <c r="B224" s="20"/>
      <c r="C224" s="20"/>
      <c r="D224" s="20"/>
      <c r="E224" s="27"/>
      <c r="F224" s="20"/>
      <c r="G224" s="20"/>
    </row>
    <row r="225" spans="2:7" ht="16" customHeight="1">
      <c r="B225" s="20"/>
      <c r="C225" s="20"/>
      <c r="D225" s="20"/>
      <c r="E225" s="27"/>
      <c r="F225" s="20"/>
      <c r="G225" s="20"/>
    </row>
    <row r="226" spans="2:7" ht="16" customHeight="1">
      <c r="B226" s="20"/>
      <c r="C226" s="20"/>
      <c r="D226" s="20"/>
      <c r="E226" s="27"/>
      <c r="F226" s="20"/>
      <c r="G226" s="20"/>
    </row>
    <row r="227" spans="2:7" ht="16" customHeight="1">
      <c r="B227" s="20"/>
      <c r="C227" s="20"/>
      <c r="D227" s="20"/>
      <c r="E227" s="27"/>
      <c r="F227" s="20"/>
      <c r="G227" s="20"/>
    </row>
    <row r="228" spans="2:7" ht="16" customHeight="1">
      <c r="B228" s="20"/>
      <c r="C228" s="20"/>
      <c r="D228" s="20"/>
      <c r="E228" s="27"/>
      <c r="F228" s="20"/>
      <c r="G228" s="20"/>
    </row>
    <row r="229" spans="2:7" ht="16" customHeight="1">
      <c r="B229" s="20"/>
      <c r="C229" s="20"/>
      <c r="D229" s="20"/>
      <c r="E229" s="27"/>
      <c r="F229" s="20"/>
      <c r="G229" s="20"/>
    </row>
    <row r="230" spans="2:7" ht="16" customHeight="1">
      <c r="B230" s="20"/>
      <c r="C230" s="20"/>
      <c r="D230" s="20"/>
      <c r="E230" s="27"/>
      <c r="F230" s="20"/>
      <c r="G230" s="20"/>
    </row>
  </sheetData>
  <sheetProtection algorithmName="SHA-512" hashValue="yE7bClLPAhShGN8U1DrnoHryYB+EvVfb/4cSYpoV6h/hsiyHmtLnNqWMB65ymQLJWcA0NDZHRbrGtS5g60AJGw==" saltValue="r7knhV38u6odn6e2qha2EQ==" spinCount="100000" sheet="1" objects="1" scenarios="1"/>
  <mergeCells count="4">
    <mergeCell ref="B113:C113"/>
    <mergeCell ref="D113:E113"/>
    <mergeCell ref="B123:C123"/>
    <mergeCell ref="B2:G2"/>
  </mergeCells>
  <dataValidations disablePrompts="1" count="1">
    <dataValidation type="decimal" allowBlank="1" showInputMessage="1" showErrorMessage="1" errorTitle="Bedrag belast tegen 10%" error="Geef een positief bedrag op dat maximaal gelijk is aan het totale &quot;bedrag belast met evenredig recht&quot;." sqref="C100" xr:uid="{00000000-0002-0000-0200-000000000000}">
      <formula1>0</formula1>
      <formula2>C99</formula2>
    </dataValidation>
  </dataValidations>
  <hyperlinks>
    <hyperlink ref="I2" location="Home!A1" tooltip="Home" display="Ç" xr:uid="{00000000-0004-0000-0200-000000000000}"/>
    <hyperlink ref="K2" location="'1'!A1" tooltip="vorige" display="Å" xr:uid="{00000000-0004-0000-0200-000001000000}"/>
  </hyperlinks>
  <printOptions horizontalCentered="1"/>
  <pageMargins left="0.39370078740157483" right="0.39370078740157483" top="0.59055118110236227" bottom="0.59055118110236227" header="0.51181102362204722" footer="0.51181102362204722"/>
  <pageSetup paperSize="9" fitToHeight="0" orientation="landscape" horizontalDpi="4294967294" verticalDpi="300" r:id="rId1"/>
  <headerFooter alignWithMargins="0">
    <oddHeader>&amp;C&amp;Z&amp;F</oddHeader>
    <oddFooter>&amp;C&amp;P/&amp;N</oddFooter>
  </headerFooter>
  <rowBreaks count="4" manualBreakCount="4">
    <brk id="28" min="1" max="6" man="1"/>
    <brk id="51" min="1" max="6" man="1"/>
    <brk id="73" min="1" max="6" man="1"/>
    <brk id="111" min="1" max="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92E67D9B3909479B2D3597BEBB2E93" ma:contentTypeVersion="7" ma:contentTypeDescription="Crée un document." ma:contentTypeScope="" ma:versionID="07ee23b1150b46230920fe34711ba565">
  <xsd:schema xmlns:xsd="http://www.w3.org/2001/XMLSchema" xmlns:xs="http://www.w3.org/2001/XMLSchema" xmlns:p="http://schemas.microsoft.com/office/2006/metadata/properties" xmlns:ns3="0a2c2d9a-7805-42d6-a4ea-1afc59c8a156" targetNamespace="http://schemas.microsoft.com/office/2006/metadata/properties" ma:root="true" ma:fieldsID="ebf8d359d815cac6c9b086b06457036d" ns3:_="">
    <xsd:import namespace="0a2c2d9a-7805-42d6-a4ea-1afc59c8a15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c2d9a-7805-42d6-a4ea-1afc59c8a1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790CA6-B602-4577-B589-3B16C4B9B39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0a2c2d9a-7805-42d6-a4ea-1afc59c8a156"/>
    <ds:schemaRef ds:uri="http://www.w3.org/XML/1998/namespace"/>
    <ds:schemaRef ds:uri="http://purl.org/dc/dcmitype/"/>
  </ds:schemaRefs>
</ds:datastoreItem>
</file>

<file path=customXml/itemProps2.xml><?xml version="1.0" encoding="utf-8"?>
<ds:datastoreItem xmlns:ds="http://schemas.openxmlformats.org/officeDocument/2006/customXml" ds:itemID="{3D3E161B-33F9-47E4-AB1C-52D640D076EA}">
  <ds:schemaRefs>
    <ds:schemaRef ds:uri="http://schemas.microsoft.com/sharepoint/v3/contenttype/forms"/>
  </ds:schemaRefs>
</ds:datastoreItem>
</file>

<file path=customXml/itemProps3.xml><?xml version="1.0" encoding="utf-8"?>
<ds:datastoreItem xmlns:ds="http://schemas.openxmlformats.org/officeDocument/2006/customXml" ds:itemID="{D14B5840-D966-4B32-B23C-FB0209E33F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c2d9a-7805-42d6-a4ea-1afc59c8a1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Home</vt:lpstr>
      <vt:lpstr>1</vt:lpstr>
      <vt:lpstr>2</vt:lpstr>
      <vt:lpstr>'1'!Print_Area</vt:lpstr>
      <vt:lpstr>'2'!Print_Area</vt:lpstr>
      <vt:lpstr>Home!Print_Area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Joeri VAN DEN BOSCH</dc:creator>
  <cp:lastModifiedBy>Marie VILLEVAL</cp:lastModifiedBy>
  <cp:lastPrinted>2020-07-15T12:55:57Z</cp:lastPrinted>
  <dcterms:created xsi:type="dcterms:W3CDTF">2011-03-21T06:44:21Z</dcterms:created>
  <dcterms:modified xsi:type="dcterms:W3CDTF">2020-12-22T15:18:07Z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0x0101004192E67D9B3909479B2D3597BEBB2E93</vt:lpwstr>
  </property>
</Properties>
</file>